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jela Majačić\Desktop\Moji dokumenti Danijela Majačić\Financijski izvještaj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8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F288" i="9"/>
  <c r="F287" i="9"/>
  <c r="F286" i="9"/>
  <c r="H285" i="9"/>
  <c r="G285" i="9"/>
  <c r="F285" i="9"/>
  <c r="H284" i="9"/>
  <c r="G284" i="9"/>
  <c r="F284" i="9"/>
  <c r="H283" i="9"/>
  <c r="G283" i="9"/>
  <c r="E283" i="9" s="1"/>
  <c r="B283" i="9" s="1"/>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E271" i="9"/>
  <c r="B271" i="9" s="1"/>
  <c r="M270" i="9"/>
  <c r="L270" i="9"/>
  <c r="F270" i="9" s="1"/>
  <c r="B270" i="9" s="1"/>
  <c r="E270" i="9"/>
  <c r="M269" i="9"/>
  <c r="L269" i="9"/>
  <c r="F269" i="9"/>
  <c r="E269" i="9"/>
  <c r="B269" i="9" s="1"/>
  <c r="M268" i="9"/>
  <c r="L268" i="9"/>
  <c r="F268" i="9"/>
  <c r="E268" i="9"/>
  <c r="B268" i="9" s="1"/>
  <c r="M267" i="9"/>
  <c r="L267" i="9"/>
  <c r="F267" i="9" s="1"/>
  <c r="B267" i="9" s="1"/>
  <c r="E267" i="9"/>
  <c r="M266" i="9"/>
  <c r="L266" i="9"/>
  <c r="E266" i="9"/>
  <c r="M265" i="9"/>
  <c r="F265" i="9" s="1"/>
  <c r="L265" i="9"/>
  <c r="E265" i="9"/>
  <c r="M264" i="9"/>
  <c r="L264" i="9"/>
  <c r="F264" i="9"/>
  <c r="E264" i="9"/>
  <c r="B264" i="9" s="1"/>
  <c r="M263" i="9"/>
  <c r="L263" i="9"/>
  <c r="F263" i="9"/>
  <c r="B263" i="9" s="1"/>
  <c r="E263" i="9"/>
  <c r="M262" i="9"/>
  <c r="L262" i="9"/>
  <c r="F262" i="9" s="1"/>
  <c r="B262" i="9" s="1"/>
  <c r="E262" i="9"/>
  <c r="M261" i="9"/>
  <c r="L261" i="9"/>
  <c r="F261" i="9"/>
  <c r="E261" i="9"/>
  <c r="B261" i="9"/>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F253" i="9" s="1"/>
  <c r="L253" i="9"/>
  <c r="E253" i="9"/>
  <c r="M252" i="9"/>
  <c r="L252" i="9"/>
  <c r="F252" i="9"/>
  <c r="E252" i="9"/>
  <c r="M251" i="9"/>
  <c r="L251" i="9"/>
  <c r="F251" i="9"/>
  <c r="B251" i="9" s="1"/>
  <c r="E251" i="9"/>
  <c r="M250" i="9"/>
  <c r="F250" i="9" s="1"/>
  <c r="B250" i="9" s="1"/>
  <c r="L250" i="9"/>
  <c r="E250" i="9"/>
  <c r="M249" i="9"/>
  <c r="L249" i="9"/>
  <c r="F249" i="9"/>
  <c r="E249" i="9"/>
  <c r="B249" i="9"/>
  <c r="M248" i="9"/>
  <c r="L248" i="9"/>
  <c r="F248" i="9"/>
  <c r="B248" i="9" s="1"/>
  <c r="E248" i="9"/>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E242" i="9"/>
  <c r="M241" i="9"/>
  <c r="F241" i="9" s="1"/>
  <c r="L241" i="9"/>
  <c r="E241" i="9"/>
  <c r="B241" i="9" s="1"/>
  <c r="M240" i="9"/>
  <c r="L240" i="9"/>
  <c r="F240" i="9"/>
  <c r="E240" i="9"/>
  <c r="M239" i="9"/>
  <c r="L239" i="9"/>
  <c r="F239" i="9"/>
  <c r="B239" i="9" s="1"/>
  <c r="E239" i="9"/>
  <c r="M238" i="9"/>
  <c r="F238" i="9" s="1"/>
  <c r="L238" i="9"/>
  <c r="E238" i="9"/>
  <c r="B238" i="9"/>
  <c r="M237" i="9"/>
  <c r="L237" i="9"/>
  <c r="F237" i="9"/>
  <c r="E237" i="9"/>
  <c r="B237" i="9"/>
  <c r="M236" i="9"/>
  <c r="L236" i="9"/>
  <c r="F236" i="9"/>
  <c r="B236" i="9" s="1"/>
  <c r="E236" i="9"/>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E230" i="9"/>
  <c r="M229" i="9"/>
  <c r="F229" i="9" s="1"/>
  <c r="L229" i="9"/>
  <c r="E229" i="9"/>
  <c r="M228" i="9"/>
  <c r="L228" i="9"/>
  <c r="F228" i="9"/>
  <c r="E228" i="9"/>
  <c r="B228" i="9" s="1"/>
  <c r="M227" i="9"/>
  <c r="L227" i="9"/>
  <c r="F227" i="9"/>
  <c r="B227" i="9" s="1"/>
  <c r="E227" i="9"/>
  <c r="M226" i="9"/>
  <c r="L226" i="9"/>
  <c r="E226" i="9"/>
  <c r="H225" i="9"/>
  <c r="G225" i="9"/>
  <c r="F225" i="9"/>
  <c r="M224" i="9"/>
  <c r="L224" i="9"/>
  <c r="F224" i="9"/>
  <c r="B224" i="9" s="1"/>
  <c r="E224" i="9"/>
  <c r="M223" i="9"/>
  <c r="L223" i="9"/>
  <c r="F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E153" i="9" s="1"/>
  <c r="B153" i="9" s="1"/>
  <c r="G153" i="9"/>
  <c r="F153" i="9"/>
  <c r="H152" i="9"/>
  <c r="E152" i="9" s="1"/>
  <c r="B152" i="9" s="1"/>
  <c r="G152" i="9"/>
  <c r="F152" i="9"/>
  <c r="H151" i="9"/>
  <c r="G151" i="9"/>
  <c r="E151" i="9" s="1"/>
  <c r="F151" i="9"/>
  <c r="H150" i="9"/>
  <c r="G150" i="9"/>
  <c r="E150" i="9" s="1"/>
  <c r="B150" i="9" s="1"/>
  <c r="F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G143" i="9"/>
  <c r="F143" i="9"/>
  <c r="F142" i="9"/>
  <c r="H141" i="9"/>
  <c r="E141" i="9" s="1"/>
  <c r="B141" i="9" s="1"/>
  <c r="G141" i="9"/>
  <c r="F141" i="9"/>
  <c r="H140" i="9"/>
  <c r="E140" i="9" s="1"/>
  <c r="B140" i="9" s="1"/>
  <c r="G140" i="9"/>
  <c r="F140" i="9"/>
  <c r="H139" i="9"/>
  <c r="G139" i="9"/>
  <c r="E139" i="9" s="1"/>
  <c r="F139" i="9"/>
  <c r="H138" i="9"/>
  <c r="G138" i="9"/>
  <c r="E138" i="9" s="1"/>
  <c r="B138" i="9" s="1"/>
  <c r="F138" i="9"/>
  <c r="H137" i="9"/>
  <c r="G137" i="9"/>
  <c r="E137" i="9" s="1"/>
  <c r="B137" i="9" s="1"/>
  <c r="F137" i="9"/>
  <c r="H136" i="9"/>
  <c r="G136" i="9"/>
  <c r="F136" i="9"/>
  <c r="E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F129" i="9"/>
  <c r="H128" i="9"/>
  <c r="E128" i="9" s="1"/>
  <c r="B128" i="9" s="1"/>
  <c r="G128" i="9"/>
  <c r="F128" i="9"/>
  <c r="H127" i="9"/>
  <c r="G127" i="9"/>
  <c r="E127" i="9" s="1"/>
  <c r="B127" i="9" s="1"/>
  <c r="F127" i="9"/>
  <c r="H126" i="9"/>
  <c r="G126" i="9"/>
  <c r="E126" i="9" s="1"/>
  <c r="B126" i="9" s="1"/>
  <c r="F126" i="9"/>
  <c r="H125" i="9"/>
  <c r="G125" i="9"/>
  <c r="E125" i="9" s="1"/>
  <c r="F125" i="9"/>
  <c r="B125" i="9"/>
  <c r="H124" i="9"/>
  <c r="G124" i="9"/>
  <c r="F124" i="9"/>
  <c r="E124" i="9"/>
  <c r="B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F115" i="9"/>
  <c r="H114" i="9"/>
  <c r="G114" i="9"/>
  <c r="E114" i="9" s="1"/>
  <c r="B114" i="9" s="1"/>
  <c r="F114" i="9"/>
  <c r="H113" i="9"/>
  <c r="G113" i="9"/>
  <c r="E113" i="9" s="1"/>
  <c r="B113" i="9" s="1"/>
  <c r="F113" i="9"/>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G101" i="9"/>
  <c r="E101" i="9" s="1"/>
  <c r="F101" i="9"/>
  <c r="B101" i="9"/>
  <c r="H100" i="9"/>
  <c r="G100" i="9"/>
  <c r="F100" i="9"/>
  <c r="E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E92" i="9" s="1"/>
  <c r="B92" i="9" s="1"/>
  <c r="G92" i="9"/>
  <c r="F92" i="9"/>
  <c r="H91" i="9"/>
  <c r="G91" i="9"/>
  <c r="E91" i="9" s="1"/>
  <c r="F91" i="9"/>
  <c r="H90" i="9"/>
  <c r="G90" i="9"/>
  <c r="E90" i="9" s="1"/>
  <c r="B90" i="9" s="1"/>
  <c r="F90" i="9"/>
  <c r="H89" i="9"/>
  <c r="G89" i="9"/>
  <c r="E89" i="9" s="1"/>
  <c r="B89" i="9" s="1"/>
  <c r="F89" i="9"/>
  <c r="H88" i="9"/>
  <c r="G88" i="9"/>
  <c r="F88" i="9"/>
  <c r="E88" i="9"/>
  <c r="B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G77" i="9"/>
  <c r="E77" i="9" s="1"/>
  <c r="F77" i="9"/>
  <c r="B77" i="9"/>
  <c r="H76" i="9"/>
  <c r="G76" i="9"/>
  <c r="F76" i="9"/>
  <c r="E76" i="9"/>
  <c r="B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F70" i="9"/>
  <c r="H69" i="9"/>
  <c r="G69" i="9"/>
  <c r="F69" i="9"/>
  <c r="H68" i="9"/>
  <c r="G68" i="9"/>
  <c r="F68" i="9"/>
  <c r="H67" i="9"/>
  <c r="G67" i="9"/>
  <c r="F67" i="9"/>
  <c r="H66" i="9"/>
  <c r="G66" i="9"/>
  <c r="E66" i="9" s="1"/>
  <c r="B66" i="9" s="1"/>
  <c r="F66" i="9"/>
  <c r="H65" i="9"/>
  <c r="G65" i="9"/>
  <c r="E65" i="9" s="1"/>
  <c r="B65" i="9" s="1"/>
  <c r="F65" i="9"/>
  <c r="H64" i="9"/>
  <c r="G64" i="9"/>
  <c r="F64" i="9"/>
  <c r="E64" i="9"/>
  <c r="B64" i="9"/>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F58" i="9"/>
  <c r="H57" i="9"/>
  <c r="E57" i="9" s="1"/>
  <c r="B57" i="9" s="1"/>
  <c r="G57" i="9"/>
  <c r="F57" i="9"/>
  <c r="H56" i="9"/>
  <c r="E56" i="9" s="1"/>
  <c r="B56" i="9" s="1"/>
  <c r="G56" i="9"/>
  <c r="F56" i="9"/>
  <c r="H55" i="9"/>
  <c r="G55" i="9"/>
  <c r="E55" i="9" s="1"/>
  <c r="B55" i="9" s="1"/>
  <c r="F55" i="9"/>
  <c r="H54" i="9"/>
  <c r="G54" i="9"/>
  <c r="E54" i="9" s="1"/>
  <c r="B54" i="9" s="1"/>
  <c r="F54" i="9"/>
  <c r="H53" i="9"/>
  <c r="G53" i="9"/>
  <c r="F53" i="9"/>
  <c r="H52" i="9"/>
  <c r="G52" i="9"/>
  <c r="F52" i="9"/>
  <c r="E52" i="9"/>
  <c r="B52" i="9"/>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F34" i="9"/>
  <c r="H33" i="9"/>
  <c r="G33" i="9"/>
  <c r="F33" i="9"/>
  <c r="H32" i="9"/>
  <c r="E32" i="9" s="1"/>
  <c r="B32" i="9" s="1"/>
  <c r="G32" i="9"/>
  <c r="F32" i="9"/>
  <c r="H31" i="9"/>
  <c r="G31" i="9"/>
  <c r="E31" i="9" s="1"/>
  <c r="F31" i="9"/>
  <c r="H30" i="9"/>
  <c r="G30" i="9"/>
  <c r="F30" i="9"/>
  <c r="H29" i="9"/>
  <c r="G29" i="9"/>
  <c r="F29" i="9"/>
  <c r="H28" i="9"/>
  <c r="G28" i="9"/>
  <c r="F28" i="9"/>
  <c r="E28" i="9"/>
  <c r="B28" i="9"/>
  <c r="H27" i="9"/>
  <c r="G27" i="9"/>
  <c r="F27" i="9"/>
  <c r="H26" i="9"/>
  <c r="G26" i="9"/>
  <c r="F26" i="9"/>
  <c r="H25" i="9"/>
  <c r="G25" i="9"/>
  <c r="F25" i="9"/>
  <c r="H24" i="9"/>
  <c r="G24" i="9"/>
  <c r="E24" i="9" s="1"/>
  <c r="B24" i="9" s="1"/>
  <c r="F24" i="9"/>
  <c r="H23" i="9"/>
  <c r="G23" i="9"/>
  <c r="F23" i="9"/>
  <c r="H22" i="9"/>
  <c r="G22" i="9"/>
  <c r="F22" i="9"/>
  <c r="H21" i="9"/>
  <c r="G21" i="9"/>
  <c r="E21" i="9" s="1"/>
  <c r="B21" i="9" s="1"/>
  <c r="F21" i="9"/>
  <c r="F20" i="9"/>
  <c r="F4" i="9"/>
  <c r="O3" i="9"/>
  <c r="G274" i="9" s="1"/>
  <c r="E274" i="9" s="1"/>
  <c r="I3" i="9"/>
  <c r="M212" i="9" s="1"/>
  <c r="H3" i="9"/>
  <c r="G3" i="9"/>
  <c r="D101" i="8"/>
  <c r="I36" i="3" s="1"/>
  <c r="D95" i="8"/>
  <c r="D90" i="8"/>
  <c r="D85" i="8"/>
  <c r="D80" i="8"/>
  <c r="D75" i="8"/>
  <c r="D70" i="8"/>
  <c r="D65" i="8"/>
  <c r="D60" i="8"/>
  <c r="D55" i="8"/>
  <c r="D50" i="8"/>
  <c r="D44" i="8"/>
  <c r="D36" i="8"/>
  <c r="C1511" i="1" s="1"/>
  <c r="D26" i="8"/>
  <c r="D18" i="8"/>
  <c r="D8" i="8"/>
  <c r="E44" i="7"/>
  <c r="D44" i="7"/>
  <c r="E39" i="7"/>
  <c r="E38" i="7" s="1"/>
  <c r="D39" i="7"/>
  <c r="D38" i="7" s="1"/>
  <c r="E30" i="7"/>
  <c r="D30" i="7"/>
  <c r="E23" i="7"/>
  <c r="D23" i="7"/>
  <c r="C1454" i="1" s="1"/>
  <c r="D22" i="7"/>
  <c r="C1453" i="1" s="1"/>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C1235" i="1" s="1"/>
  <c r="F257" i="5"/>
  <c r="F256" i="5"/>
  <c r="F255" i="5"/>
  <c r="F254" i="5"/>
  <c r="F253" i="5"/>
  <c r="F252" i="5"/>
  <c r="F251" i="5"/>
  <c r="E250" i="5"/>
  <c r="D250" i="5"/>
  <c r="F249" i="5"/>
  <c r="F248" i="5"/>
  <c r="F247" i="5"/>
  <c r="E246" i="5"/>
  <c r="E245" i="5" s="1"/>
  <c r="D1222" i="1"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F88" i="5" s="1"/>
  <c r="D88" i="5"/>
  <c r="G286" i="9" s="1"/>
  <c r="F86" i="5"/>
  <c r="F85" i="5"/>
  <c r="F84" i="5"/>
  <c r="F83" i="5"/>
  <c r="F82" i="5"/>
  <c r="F81" i="5"/>
  <c r="F80" i="5"/>
  <c r="E79" i="5"/>
  <c r="E78" i="5" s="1"/>
  <c r="D1056" i="1" s="1"/>
  <c r="D79" i="5"/>
  <c r="D78" i="5" s="1"/>
  <c r="F77" i="5"/>
  <c r="F76" i="5"/>
  <c r="F75" i="5"/>
  <c r="F74" i="5"/>
  <c r="F73" i="5"/>
  <c r="F72" i="5"/>
  <c r="F71" i="5"/>
  <c r="E70" i="5"/>
  <c r="E69" i="5" s="1"/>
  <c r="D70" i="5"/>
  <c r="D69" i="5"/>
  <c r="C1047" i="1" s="1"/>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F590" i="4"/>
  <c r="E590" i="4"/>
  <c r="D590" i="4"/>
  <c r="F589" i="4"/>
  <c r="F588" i="4"/>
  <c r="E587" i="4"/>
  <c r="E580" i="4" s="1"/>
  <c r="D587" i="4"/>
  <c r="F587" i="4" s="1"/>
  <c r="F586" i="4"/>
  <c r="F585" i="4"/>
  <c r="E585" i="4"/>
  <c r="D585" i="4"/>
  <c r="F584" i="4"/>
  <c r="F583" i="4"/>
  <c r="F582" i="4"/>
  <c r="F581" i="4"/>
  <c r="E581" i="4"/>
  <c r="D581" i="4"/>
  <c r="F579" i="4"/>
  <c r="F578" i="4"/>
  <c r="F577" i="4"/>
  <c r="E577" i="4"/>
  <c r="D577" i="4"/>
  <c r="F576" i="4"/>
  <c r="F575" i="4"/>
  <c r="E574" i="4"/>
  <c r="D574" i="4"/>
  <c r="F574" i="4" s="1"/>
  <c r="F573" i="4"/>
  <c r="F572" i="4"/>
  <c r="E571" i="4"/>
  <c r="D571" i="4"/>
  <c r="D567" i="4" s="1"/>
  <c r="F567"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E515" i="4" s="1"/>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F490" i="4"/>
  <c r="E490" i="4"/>
  <c r="E484" i="4" s="1"/>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E472" i="4"/>
  <c r="F471" i="4"/>
  <c r="F470" i="4"/>
  <c r="E469" i="4"/>
  <c r="D469" i="4"/>
  <c r="F469" i="4" s="1"/>
  <c r="F468" i="4"/>
  <c r="F467" i="4"/>
  <c r="E466" i="4"/>
  <c r="D466" i="4"/>
  <c r="G165" i="9"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87" i="9" s="1"/>
  <c r="E187" i="9" s="1"/>
  <c r="B187" i="9" s="1"/>
  <c r="E421" i="4"/>
  <c r="E420" i="4" s="1"/>
  <c r="E418" i="4"/>
  <c r="D413" i="1" s="1"/>
  <c r="D418" i="4"/>
  <c r="F418" i="4" s="1"/>
  <c r="E417" i="4"/>
  <c r="D417" i="4"/>
  <c r="E416" i="4"/>
  <c r="D416" i="4"/>
  <c r="F416"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E252" i="4" s="1"/>
  <c r="D248" i="1"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E215" i="4" s="1"/>
  <c r="D211" i="1" s="1"/>
  <c r="D219" i="4"/>
  <c r="D215" i="4" s="1"/>
  <c r="F218" i="4"/>
  <c r="F217" i="4"/>
  <c r="E216" i="4"/>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F134" i="4" s="1"/>
  <c r="E133" i="4"/>
  <c r="F132" i="4"/>
  <c r="F131" i="4"/>
  <c r="F130" i="4"/>
  <c r="F129" i="4"/>
  <c r="E128" i="4"/>
  <c r="D128" i="4"/>
  <c r="C124" i="1"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0" i="1" s="1"/>
  <c r="D74" i="4"/>
  <c r="F74" i="4" s="1"/>
  <c r="F73" i="4"/>
  <c r="F72" i="4"/>
  <c r="F71" i="4"/>
  <c r="E71" i="4"/>
  <c r="D71" i="4"/>
  <c r="F70" i="4"/>
  <c r="F69" i="4"/>
  <c r="E68" i="4"/>
  <c r="D64" i="1" s="1"/>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G1575" i="1"/>
  <c r="C1575" i="1"/>
  <c r="H1575" i="1" s="1"/>
  <c r="G1574" i="1"/>
  <c r="C1574" i="1"/>
  <c r="H1574" i="1" s="1"/>
  <c r="C1573" i="1"/>
  <c r="H1573" i="1" s="1"/>
  <c r="H1572" i="1"/>
  <c r="G1572" i="1"/>
  <c r="C1572" i="1"/>
  <c r="G1571" i="1"/>
  <c r="C1571" i="1"/>
  <c r="H1571" i="1" s="1"/>
  <c r="G1570" i="1"/>
  <c r="C1570" i="1"/>
  <c r="H1570" i="1" s="1"/>
  <c r="C1569" i="1"/>
  <c r="H1569" i="1" s="1"/>
  <c r="C1568" i="1"/>
  <c r="H1568" i="1" s="1"/>
  <c r="C1567" i="1"/>
  <c r="H1567" i="1" s="1"/>
  <c r="C1566" i="1"/>
  <c r="H1566" i="1" s="1"/>
  <c r="C1565" i="1"/>
  <c r="H1565" i="1" s="1"/>
  <c r="H1564" i="1"/>
  <c r="G1564" i="1"/>
  <c r="C1564" i="1"/>
  <c r="C1563" i="1"/>
  <c r="H1563" i="1" s="1"/>
  <c r="G1562" i="1"/>
  <c r="C1562" i="1"/>
  <c r="H1562" i="1" s="1"/>
  <c r="C1561" i="1"/>
  <c r="C1560" i="1"/>
  <c r="H1560" i="1" s="1"/>
  <c r="G1559" i="1"/>
  <c r="C1559" i="1"/>
  <c r="H1559" i="1" s="1"/>
  <c r="G1558" i="1"/>
  <c r="C1558" i="1"/>
  <c r="H1558" i="1" s="1"/>
  <c r="C1557" i="1"/>
  <c r="H1557" i="1" s="1"/>
  <c r="H1556" i="1"/>
  <c r="G1556" i="1"/>
  <c r="C1556" i="1"/>
  <c r="G1555" i="1"/>
  <c r="C1555" i="1"/>
  <c r="H1555" i="1" s="1"/>
  <c r="G1554" i="1"/>
  <c r="C1554" i="1"/>
  <c r="H1554" i="1" s="1"/>
  <c r="G1553" i="1"/>
  <c r="C1553" i="1"/>
  <c r="H1553" i="1" s="1"/>
  <c r="H1552" i="1"/>
  <c r="G1552" i="1"/>
  <c r="C1552" i="1"/>
  <c r="C1551" i="1"/>
  <c r="H1551" i="1" s="1"/>
  <c r="G1550" i="1"/>
  <c r="C1550" i="1"/>
  <c r="H1550" i="1" s="1"/>
  <c r="G1549" i="1"/>
  <c r="C1549" i="1"/>
  <c r="H1549" i="1" s="1"/>
  <c r="H1548" i="1"/>
  <c r="G1548" i="1"/>
  <c r="C1548" i="1"/>
  <c r="G1547" i="1"/>
  <c r="C1547" i="1"/>
  <c r="H1547" i="1" s="1"/>
  <c r="G1546" i="1"/>
  <c r="C1546" i="1"/>
  <c r="H1546" i="1" s="1"/>
  <c r="C1545" i="1"/>
  <c r="H1544" i="1"/>
  <c r="G1544" i="1"/>
  <c r="C1544" i="1"/>
  <c r="G1543" i="1"/>
  <c r="C1543" i="1"/>
  <c r="H1543" i="1" s="1"/>
  <c r="G1542" i="1"/>
  <c r="C1542" i="1"/>
  <c r="H1542" i="1" s="1"/>
  <c r="C1541" i="1"/>
  <c r="H1541" i="1" s="1"/>
  <c r="H1540" i="1"/>
  <c r="G1540" i="1"/>
  <c r="C1540" i="1"/>
  <c r="C1539" i="1"/>
  <c r="H1539" i="1" s="1"/>
  <c r="G1538" i="1"/>
  <c r="C1538" i="1"/>
  <c r="H1538" i="1" s="1"/>
  <c r="G1537" i="1"/>
  <c r="C1537" i="1"/>
  <c r="H1537" i="1" s="1"/>
  <c r="C1536" i="1"/>
  <c r="H1536" i="1" s="1"/>
  <c r="C1535" i="1"/>
  <c r="H1535" i="1" s="1"/>
  <c r="G1534" i="1"/>
  <c r="C1534" i="1"/>
  <c r="H1534" i="1" s="1"/>
  <c r="C1533" i="1"/>
  <c r="H1533" i="1" s="1"/>
  <c r="C1532" i="1"/>
  <c r="H1532" i="1" s="1"/>
  <c r="C1531" i="1"/>
  <c r="H1531" i="1" s="1"/>
  <c r="C1530" i="1"/>
  <c r="H1530" i="1" s="1"/>
  <c r="C1529" i="1"/>
  <c r="H1528" i="1"/>
  <c r="G1528" i="1"/>
  <c r="C1528" i="1"/>
  <c r="G1527" i="1"/>
  <c r="C1527" i="1"/>
  <c r="H1527" i="1" s="1"/>
  <c r="G1526" i="1"/>
  <c r="C1526" i="1"/>
  <c r="H1526" i="1" s="1"/>
  <c r="C1525" i="1"/>
  <c r="H1525" i="1" s="1"/>
  <c r="G1523" i="1"/>
  <c r="C1523" i="1"/>
  <c r="H1523" i="1" s="1"/>
  <c r="G1522" i="1"/>
  <c r="C1522" i="1"/>
  <c r="H1522" i="1" s="1"/>
  <c r="G1521" i="1"/>
  <c r="C1521" i="1"/>
  <c r="H1521" i="1" s="1"/>
  <c r="H1520" i="1"/>
  <c r="G1520" i="1"/>
  <c r="C1520" i="1"/>
  <c r="G1519" i="1"/>
  <c r="C1519" i="1"/>
  <c r="H1519" i="1" s="1"/>
  <c r="H1516" i="1"/>
  <c r="G1516" i="1"/>
  <c r="C1516" i="1"/>
  <c r="C1515" i="1"/>
  <c r="H1515" i="1" s="1"/>
  <c r="G1514" i="1"/>
  <c r="C1514" i="1"/>
  <c r="H1514" i="1" s="1"/>
  <c r="C1513" i="1"/>
  <c r="H1513" i="1" s="1"/>
  <c r="H1512" i="1"/>
  <c r="G1512" i="1"/>
  <c r="C1512" i="1"/>
  <c r="C1510" i="1"/>
  <c r="H1510" i="1" s="1"/>
  <c r="C1509" i="1"/>
  <c r="H1509" i="1" s="1"/>
  <c r="G1508" i="1"/>
  <c r="C1508" i="1"/>
  <c r="H1508" i="1" s="1"/>
  <c r="C1507" i="1"/>
  <c r="H1507" i="1" s="1"/>
  <c r="G1506" i="1"/>
  <c r="C1506" i="1"/>
  <c r="H1506" i="1" s="1"/>
  <c r="C1505" i="1"/>
  <c r="H1505" i="1" s="1"/>
  <c r="C1504" i="1"/>
  <c r="H1504" i="1" s="1"/>
  <c r="G1503" i="1"/>
  <c r="C1503" i="1"/>
  <c r="H1503" i="1" s="1"/>
  <c r="C1502" i="1"/>
  <c r="C1501" i="1"/>
  <c r="H1501" i="1" s="1"/>
  <c r="C1500" i="1"/>
  <c r="H1500" i="1" s="1"/>
  <c r="C1498" i="1"/>
  <c r="H1498" i="1" s="1"/>
  <c r="C1497" i="1"/>
  <c r="H1497" i="1" s="1"/>
  <c r="H1496" i="1"/>
  <c r="G1496" i="1"/>
  <c r="C1496" i="1"/>
  <c r="C1495" i="1"/>
  <c r="H1495" i="1" s="1"/>
  <c r="G1494" i="1"/>
  <c r="C1494" i="1"/>
  <c r="H1494" i="1" s="1"/>
  <c r="C1493" i="1"/>
  <c r="H1493" i="1" s="1"/>
  <c r="C1492" i="1"/>
  <c r="H1492" i="1" s="1"/>
  <c r="C1491" i="1"/>
  <c r="H1491" i="1" s="1"/>
  <c r="C1490" i="1"/>
  <c r="H1490" i="1" s="1"/>
  <c r="C1489" i="1"/>
  <c r="H1489" i="1" s="1"/>
  <c r="H1488" i="1"/>
  <c r="G1488" i="1"/>
  <c r="C1488" i="1"/>
  <c r="C1487" i="1"/>
  <c r="H1487" i="1" s="1"/>
  <c r="C1486" i="1"/>
  <c r="C1485" i="1"/>
  <c r="H1485" i="1" s="1"/>
  <c r="H1484" i="1"/>
  <c r="G1484" i="1"/>
  <c r="C1484" i="1"/>
  <c r="C1483" i="1"/>
  <c r="H1483" i="1" s="1"/>
  <c r="C1482" i="1"/>
  <c r="H1482" i="1" s="1"/>
  <c r="G1480" i="1"/>
  <c r="C1480" i="1"/>
  <c r="H1480" i="1" s="1"/>
  <c r="H1479" i="1"/>
  <c r="D1479" i="1"/>
  <c r="C1479" i="1"/>
  <c r="D1478" i="1"/>
  <c r="C1478" i="1"/>
  <c r="H1477" i="1"/>
  <c r="D1477" i="1"/>
  <c r="C1477" i="1"/>
  <c r="H1476" i="1"/>
  <c r="D1476" i="1"/>
  <c r="C1476" i="1"/>
  <c r="D1475" i="1"/>
  <c r="H1475" i="1" s="1"/>
  <c r="C1475" i="1"/>
  <c r="G1474" i="1"/>
  <c r="I1474" i="1" s="1"/>
  <c r="D1474" i="1"/>
  <c r="J1474" i="1" s="1"/>
  <c r="C1474" i="1"/>
  <c r="H1474" i="1" s="1"/>
  <c r="G1473" i="1"/>
  <c r="I1473" i="1" s="1"/>
  <c r="D1473" i="1"/>
  <c r="H1473" i="1" s="1"/>
  <c r="C1473" i="1"/>
  <c r="G1472" i="1"/>
  <c r="I1472" i="1" s="1"/>
  <c r="D1472" i="1"/>
  <c r="J1472" i="1" s="1"/>
  <c r="C1472" i="1"/>
  <c r="H1472" i="1" s="1"/>
  <c r="J1471" i="1"/>
  <c r="D1471" i="1"/>
  <c r="H1471" i="1" s="1"/>
  <c r="C1471" i="1"/>
  <c r="H1470" i="1"/>
  <c r="G1470" i="1"/>
  <c r="D1470" i="1"/>
  <c r="C1470" i="1"/>
  <c r="D1469" i="1"/>
  <c r="G1469" i="1" s="1"/>
  <c r="C1469" i="1"/>
  <c r="H1468" i="1"/>
  <c r="D1468" i="1"/>
  <c r="C1468" i="1"/>
  <c r="D1467" i="1"/>
  <c r="H1467" i="1" s="1"/>
  <c r="C1467" i="1"/>
  <c r="D1466" i="1"/>
  <c r="H1466" i="1" s="1"/>
  <c r="C1466" i="1"/>
  <c r="H1465" i="1"/>
  <c r="D1465" i="1"/>
  <c r="C1465" i="1"/>
  <c r="H1464" i="1"/>
  <c r="D1464" i="1"/>
  <c r="C1464" i="1"/>
  <c r="D1463" i="1"/>
  <c r="C1463" i="1"/>
  <c r="H1462" i="1"/>
  <c r="D1462" i="1"/>
  <c r="C1462" i="1"/>
  <c r="D1461" i="1"/>
  <c r="G1461" i="1" s="1"/>
  <c r="C1461" i="1"/>
  <c r="D1460" i="1"/>
  <c r="H1460" i="1" s="1"/>
  <c r="C1460" i="1"/>
  <c r="G1459" i="1"/>
  <c r="I1459" i="1" s="1"/>
  <c r="D1459" i="1"/>
  <c r="J1459" i="1" s="1"/>
  <c r="C1459" i="1"/>
  <c r="H1459" i="1" s="1"/>
  <c r="G1458" i="1"/>
  <c r="I1458" i="1" s="1"/>
  <c r="D1458" i="1"/>
  <c r="H1458" i="1" s="1"/>
  <c r="C1458" i="1"/>
  <c r="G1457" i="1"/>
  <c r="I1457" i="1" s="1"/>
  <c r="D1457" i="1"/>
  <c r="J1457" i="1" s="1"/>
  <c r="C1457" i="1"/>
  <c r="H1457" i="1" s="1"/>
  <c r="D1456" i="1"/>
  <c r="C1456" i="1"/>
  <c r="G1455" i="1"/>
  <c r="D1455" i="1"/>
  <c r="C1455" i="1"/>
  <c r="H1455" i="1" s="1"/>
  <c r="D1454" i="1"/>
  <c r="D1452" i="1"/>
  <c r="H1452" i="1" s="1"/>
  <c r="C1452" i="1"/>
  <c r="D1451" i="1"/>
  <c r="C1451" i="1"/>
  <c r="H1450" i="1"/>
  <c r="D1450" i="1"/>
  <c r="C1450" i="1"/>
  <c r="H1449" i="1"/>
  <c r="D1449" i="1"/>
  <c r="C1449" i="1"/>
  <c r="D1448" i="1"/>
  <c r="C1448" i="1"/>
  <c r="H1447" i="1"/>
  <c r="D1447" i="1"/>
  <c r="C1447" i="1"/>
  <c r="H1446" i="1"/>
  <c r="G1446" i="1"/>
  <c r="I1446" i="1" s="1"/>
  <c r="D1446" i="1"/>
  <c r="J1446" i="1" s="1"/>
  <c r="C1446" i="1"/>
  <c r="D1445" i="1"/>
  <c r="C1445" i="1"/>
  <c r="J1445" i="1" s="1"/>
  <c r="J1444" i="1"/>
  <c r="G1444" i="1"/>
  <c r="D1444" i="1"/>
  <c r="C1444" i="1"/>
  <c r="H1444" i="1" s="1"/>
  <c r="H1443" i="1"/>
  <c r="D1443" i="1"/>
  <c r="C1443" i="1"/>
  <c r="J1443" i="1" s="1"/>
  <c r="D1442" i="1"/>
  <c r="G1442" i="1" s="1"/>
  <c r="C1442" i="1"/>
  <c r="J1442" i="1" s="1"/>
  <c r="H1441" i="1"/>
  <c r="D1441" i="1"/>
  <c r="C1441" i="1"/>
  <c r="J1441" i="1" s="1"/>
  <c r="D1440" i="1"/>
  <c r="J1440" i="1" s="1"/>
  <c r="C1440" i="1"/>
  <c r="H1440" i="1" s="1"/>
  <c r="D1439" i="1"/>
  <c r="C1439" i="1"/>
  <c r="J1439" i="1" s="1"/>
  <c r="D1438" i="1"/>
  <c r="C1438" i="1"/>
  <c r="D1434" i="1"/>
  <c r="C1434" i="1"/>
  <c r="D1433" i="1"/>
  <c r="C1433" i="1"/>
  <c r="H1433" i="1" s="1"/>
  <c r="H1432" i="1"/>
  <c r="D1432" i="1"/>
  <c r="C1432" i="1"/>
  <c r="G1432" i="1" s="1"/>
  <c r="D1431" i="1"/>
  <c r="C1431" i="1"/>
  <c r="H1431" i="1" s="1"/>
  <c r="D1430" i="1"/>
  <c r="C1430" i="1"/>
  <c r="G1430" i="1" s="1"/>
  <c r="D1429" i="1"/>
  <c r="H1429" i="1" s="1"/>
  <c r="C1429" i="1"/>
  <c r="H1428" i="1"/>
  <c r="G1428" i="1"/>
  <c r="D1428" i="1"/>
  <c r="C1428" i="1"/>
  <c r="D1427" i="1"/>
  <c r="C1427" i="1"/>
  <c r="H1427" i="1" s="1"/>
  <c r="D1426" i="1"/>
  <c r="C1426" i="1"/>
  <c r="H1425" i="1"/>
  <c r="G1425" i="1"/>
  <c r="D1425" i="1"/>
  <c r="C1425" i="1"/>
  <c r="H1424" i="1"/>
  <c r="D1424" i="1"/>
  <c r="C1424" i="1"/>
  <c r="G1424" i="1" s="1"/>
  <c r="D1423" i="1"/>
  <c r="D1422" i="1"/>
  <c r="C1422" i="1"/>
  <c r="H1421" i="1"/>
  <c r="G1421" i="1"/>
  <c r="D1421" i="1"/>
  <c r="C1421" i="1"/>
  <c r="D1420" i="1"/>
  <c r="C1420" i="1"/>
  <c r="H1420" i="1" s="1"/>
  <c r="D1419" i="1"/>
  <c r="C1419" i="1"/>
  <c r="H1419" i="1" s="1"/>
  <c r="H1418" i="1"/>
  <c r="G1418" i="1"/>
  <c r="D1418" i="1"/>
  <c r="C1418" i="1"/>
  <c r="D1417" i="1"/>
  <c r="C1417" i="1"/>
  <c r="H1417" i="1" s="1"/>
  <c r="H1416" i="1"/>
  <c r="G1416" i="1"/>
  <c r="D1416" i="1"/>
  <c r="C1416" i="1"/>
  <c r="H1415" i="1"/>
  <c r="G1415" i="1"/>
  <c r="D1415" i="1"/>
  <c r="C1415" i="1"/>
  <c r="D1414" i="1"/>
  <c r="C1414" i="1"/>
  <c r="H1414" i="1" s="1"/>
  <c r="H1413" i="1"/>
  <c r="G1413" i="1"/>
  <c r="D1413" i="1"/>
  <c r="C1413" i="1"/>
  <c r="H1412" i="1"/>
  <c r="G1412" i="1"/>
  <c r="D1412" i="1"/>
  <c r="C1412" i="1"/>
  <c r="D1411" i="1"/>
  <c r="C1411" i="1"/>
  <c r="H1411" i="1" s="1"/>
  <c r="D1410" i="1"/>
  <c r="C1410" i="1"/>
  <c r="C1409" i="1"/>
  <c r="D1407" i="1"/>
  <c r="H1407" i="1" s="1"/>
  <c r="C1407" i="1"/>
  <c r="H1406" i="1"/>
  <c r="G1406" i="1"/>
  <c r="D1406" i="1"/>
  <c r="C1406" i="1"/>
  <c r="D1405" i="1"/>
  <c r="C1405" i="1"/>
  <c r="H1404" i="1"/>
  <c r="G1404" i="1"/>
  <c r="D1404" i="1"/>
  <c r="C1404" i="1"/>
  <c r="D1403" i="1"/>
  <c r="C1403" i="1"/>
  <c r="D1402" i="1"/>
  <c r="C1402" i="1"/>
  <c r="H1402" i="1" s="1"/>
  <c r="D1401" i="1"/>
  <c r="C1401" i="1"/>
  <c r="H1401" i="1" s="1"/>
  <c r="D1400" i="1"/>
  <c r="C1400" i="1"/>
  <c r="D1399" i="1"/>
  <c r="C1399" i="1"/>
  <c r="H1399" i="1" s="1"/>
  <c r="H1398" i="1"/>
  <c r="G1398" i="1"/>
  <c r="D1398" i="1"/>
  <c r="C1398" i="1"/>
  <c r="H1397" i="1"/>
  <c r="G1397" i="1"/>
  <c r="D1397" i="1"/>
  <c r="C1397" i="1"/>
  <c r="D1396" i="1"/>
  <c r="C1396" i="1"/>
  <c r="H1396" i="1" s="1"/>
  <c r="H1395" i="1"/>
  <c r="G1395" i="1"/>
  <c r="D1395" i="1"/>
  <c r="C1395" i="1"/>
  <c r="H1394" i="1"/>
  <c r="G1394" i="1"/>
  <c r="D1394" i="1"/>
  <c r="C1394" i="1"/>
  <c r="D1393" i="1"/>
  <c r="C1393" i="1"/>
  <c r="H1393" i="1" s="1"/>
  <c r="H1392" i="1"/>
  <c r="G1392" i="1"/>
  <c r="D1392" i="1"/>
  <c r="C1392" i="1"/>
  <c r="H1391" i="1"/>
  <c r="G1391" i="1"/>
  <c r="D1391" i="1"/>
  <c r="C1391" i="1"/>
  <c r="D1390" i="1"/>
  <c r="C1390" i="1"/>
  <c r="H1389" i="1"/>
  <c r="G1389" i="1"/>
  <c r="D1389" i="1"/>
  <c r="C1389" i="1"/>
  <c r="D1388" i="1"/>
  <c r="C1388" i="1"/>
  <c r="D1387" i="1"/>
  <c r="C1387" i="1"/>
  <c r="H1387" i="1" s="1"/>
  <c r="H1386" i="1"/>
  <c r="G1386" i="1"/>
  <c r="D1386" i="1"/>
  <c r="C1386" i="1"/>
  <c r="H1385" i="1"/>
  <c r="G1385" i="1"/>
  <c r="D1385" i="1"/>
  <c r="C1385" i="1"/>
  <c r="D1384" i="1"/>
  <c r="C1384" i="1"/>
  <c r="H1384" i="1" s="1"/>
  <c r="H1382" i="1"/>
  <c r="G1382" i="1"/>
  <c r="D1382" i="1"/>
  <c r="C1382" i="1"/>
  <c r="D1381" i="1"/>
  <c r="C1381" i="1"/>
  <c r="H1381" i="1" s="1"/>
  <c r="D1380" i="1"/>
  <c r="C1380" i="1"/>
  <c r="H1379" i="1"/>
  <c r="G1379" i="1"/>
  <c r="D1379" i="1"/>
  <c r="C1379" i="1"/>
  <c r="D1378" i="1"/>
  <c r="C1378" i="1"/>
  <c r="D1377" i="1"/>
  <c r="C1377" i="1"/>
  <c r="D1376" i="1"/>
  <c r="C1376" i="1"/>
  <c r="D1375" i="1"/>
  <c r="C1375" i="1"/>
  <c r="H1374" i="1"/>
  <c r="G1374" i="1"/>
  <c r="D1374" i="1"/>
  <c r="C1374" i="1"/>
  <c r="D1373" i="1"/>
  <c r="C1373" i="1"/>
  <c r="D1372" i="1"/>
  <c r="C1372" i="1"/>
  <c r="H1372" i="1" s="1"/>
  <c r="D1371" i="1"/>
  <c r="C1371" i="1"/>
  <c r="D1370" i="1"/>
  <c r="C1370" i="1"/>
  <c r="D1369" i="1"/>
  <c r="H1368" i="1"/>
  <c r="G1368" i="1"/>
  <c r="D1368" i="1"/>
  <c r="C1368" i="1"/>
  <c r="H1367" i="1"/>
  <c r="G1367" i="1"/>
  <c r="D1367" i="1"/>
  <c r="C1367" i="1"/>
  <c r="D1366" i="1"/>
  <c r="C1366" i="1"/>
  <c r="H1366" i="1" s="1"/>
  <c r="H1365" i="1"/>
  <c r="G1365" i="1"/>
  <c r="D1365" i="1"/>
  <c r="C1365" i="1"/>
  <c r="H1364" i="1"/>
  <c r="G1364" i="1"/>
  <c r="D1364" i="1"/>
  <c r="C1364" i="1"/>
  <c r="D1363" i="1"/>
  <c r="C1363" i="1"/>
  <c r="H1363" i="1" s="1"/>
  <c r="H1362" i="1"/>
  <c r="G1362" i="1"/>
  <c r="D1362" i="1"/>
  <c r="C1362" i="1"/>
  <c r="H1361" i="1"/>
  <c r="G1361" i="1"/>
  <c r="D1361" i="1"/>
  <c r="C1361" i="1"/>
  <c r="D1360" i="1"/>
  <c r="C1360" i="1"/>
  <c r="H1360" i="1" s="1"/>
  <c r="H1359" i="1"/>
  <c r="G1359" i="1"/>
  <c r="D1359" i="1"/>
  <c r="C1359" i="1"/>
  <c r="D1358" i="1"/>
  <c r="C1358" i="1"/>
  <c r="D1357" i="1"/>
  <c r="C1357" i="1"/>
  <c r="H1357" i="1" s="1"/>
  <c r="H1356" i="1"/>
  <c r="G1356" i="1"/>
  <c r="D1356" i="1"/>
  <c r="C1356" i="1"/>
  <c r="D1355" i="1"/>
  <c r="C1355" i="1"/>
  <c r="D1354" i="1"/>
  <c r="C1354" i="1"/>
  <c r="H1354" i="1" s="1"/>
  <c r="H1353" i="1"/>
  <c r="G1353" i="1"/>
  <c r="D1353" i="1"/>
  <c r="C1353" i="1"/>
  <c r="H1352" i="1"/>
  <c r="G1352" i="1"/>
  <c r="D1352" i="1"/>
  <c r="C1352" i="1"/>
  <c r="D1351" i="1"/>
  <c r="C1351" i="1"/>
  <c r="H1351" i="1" s="1"/>
  <c r="H1350" i="1"/>
  <c r="G1350" i="1"/>
  <c r="D1350" i="1"/>
  <c r="C1350" i="1"/>
  <c r="D1349" i="1"/>
  <c r="C1349" i="1"/>
  <c r="D1348" i="1"/>
  <c r="C1348" i="1"/>
  <c r="H1347" i="1"/>
  <c r="G1347" i="1"/>
  <c r="D1347" i="1"/>
  <c r="C1347" i="1"/>
  <c r="H1346" i="1"/>
  <c r="G1346" i="1"/>
  <c r="D1346" i="1"/>
  <c r="C1346" i="1"/>
  <c r="D1345" i="1"/>
  <c r="C1345" i="1"/>
  <c r="H1345" i="1" s="1"/>
  <c r="H1344" i="1"/>
  <c r="G1344" i="1"/>
  <c r="D1344" i="1"/>
  <c r="C1344" i="1"/>
  <c r="H1343" i="1"/>
  <c r="G1343" i="1"/>
  <c r="D1343" i="1"/>
  <c r="C1343" i="1"/>
  <c r="D1342" i="1"/>
  <c r="C1342" i="1"/>
  <c r="H1342" i="1" s="1"/>
  <c r="H1341" i="1"/>
  <c r="G1341" i="1"/>
  <c r="D1341" i="1"/>
  <c r="C1341" i="1"/>
  <c r="H1340" i="1"/>
  <c r="G1340" i="1"/>
  <c r="D1340" i="1"/>
  <c r="C1340" i="1"/>
  <c r="D1339" i="1"/>
  <c r="C1339" i="1"/>
  <c r="H1338" i="1"/>
  <c r="G1338" i="1"/>
  <c r="D1338" i="1"/>
  <c r="C1338" i="1"/>
  <c r="D1337" i="1"/>
  <c r="H1337" i="1" s="1"/>
  <c r="C1337" i="1"/>
  <c r="D1336" i="1"/>
  <c r="C1336" i="1"/>
  <c r="H1336" i="1" s="1"/>
  <c r="H1335" i="1"/>
  <c r="G1335" i="1"/>
  <c r="D1335" i="1"/>
  <c r="C1335" i="1"/>
  <c r="D1334" i="1"/>
  <c r="C1334" i="1"/>
  <c r="H1334" i="1" s="1"/>
  <c r="D1333" i="1"/>
  <c r="C1333" i="1"/>
  <c r="H1333" i="1" s="1"/>
  <c r="H1332" i="1"/>
  <c r="G1332" i="1"/>
  <c r="D1332" i="1"/>
  <c r="C1332" i="1"/>
  <c r="D1331" i="1"/>
  <c r="C1331" i="1"/>
  <c r="D1330" i="1"/>
  <c r="C1330" i="1"/>
  <c r="H1330" i="1" s="1"/>
  <c r="H1328" i="1"/>
  <c r="G1328" i="1"/>
  <c r="D1328" i="1"/>
  <c r="C1328" i="1"/>
  <c r="D1327" i="1"/>
  <c r="C1327" i="1"/>
  <c r="H1327" i="1" s="1"/>
  <c r="H1326" i="1"/>
  <c r="G1326" i="1"/>
  <c r="D1326" i="1"/>
  <c r="C1326" i="1"/>
  <c r="H1325" i="1"/>
  <c r="G1325" i="1"/>
  <c r="D1325" i="1"/>
  <c r="C1325" i="1"/>
  <c r="D1324" i="1"/>
  <c r="C1324" i="1"/>
  <c r="H1323" i="1"/>
  <c r="G1323" i="1"/>
  <c r="D1323" i="1"/>
  <c r="C1323" i="1"/>
  <c r="D1322" i="1"/>
  <c r="C1322" i="1"/>
  <c r="D1321" i="1"/>
  <c r="C1321" i="1"/>
  <c r="H1321" i="1" s="1"/>
  <c r="H1320" i="1"/>
  <c r="G1320" i="1"/>
  <c r="D1320" i="1"/>
  <c r="C1320" i="1"/>
  <c r="H1319" i="1"/>
  <c r="G1319" i="1"/>
  <c r="D1319" i="1"/>
  <c r="C1319" i="1"/>
  <c r="D1318" i="1"/>
  <c r="C1318" i="1"/>
  <c r="H1317" i="1"/>
  <c r="G1317" i="1"/>
  <c r="D1317" i="1"/>
  <c r="C1317" i="1"/>
  <c r="D1316" i="1"/>
  <c r="C1316" i="1"/>
  <c r="H1316" i="1" s="1"/>
  <c r="D1315" i="1"/>
  <c r="C1315" i="1"/>
  <c r="H1314" i="1"/>
  <c r="G1314" i="1"/>
  <c r="D1314" i="1"/>
  <c r="C1314" i="1"/>
  <c r="D1313" i="1"/>
  <c r="C1313" i="1"/>
  <c r="D1312" i="1"/>
  <c r="C1312" i="1"/>
  <c r="H1312" i="1" s="1"/>
  <c r="H1311" i="1"/>
  <c r="G1311" i="1"/>
  <c r="D1311" i="1"/>
  <c r="C1311" i="1"/>
  <c r="D1310" i="1"/>
  <c r="C1310" i="1"/>
  <c r="H1310" i="1" s="1"/>
  <c r="D1309" i="1"/>
  <c r="C1309" i="1"/>
  <c r="H1309" i="1" s="1"/>
  <c r="H1308" i="1"/>
  <c r="G1308" i="1"/>
  <c r="D1308" i="1"/>
  <c r="C1308" i="1"/>
  <c r="D1307" i="1"/>
  <c r="C1307" i="1"/>
  <c r="D1306" i="1"/>
  <c r="C1306" i="1"/>
  <c r="H1306" i="1" s="1"/>
  <c r="H1305" i="1"/>
  <c r="G1305" i="1"/>
  <c r="D1305" i="1"/>
  <c r="C1305" i="1"/>
  <c r="H1304" i="1"/>
  <c r="G1304" i="1"/>
  <c r="D1304" i="1"/>
  <c r="C1304" i="1"/>
  <c r="D1303" i="1"/>
  <c r="C1303" i="1"/>
  <c r="H1303" i="1" s="1"/>
  <c r="D1302" i="1"/>
  <c r="C1302" i="1"/>
  <c r="D1301" i="1"/>
  <c r="C1301" i="1"/>
  <c r="H1301" i="1" s="1"/>
  <c r="D1300" i="1"/>
  <c r="H1298" i="1"/>
  <c r="G1298" i="1"/>
  <c r="D1298" i="1"/>
  <c r="C1298" i="1"/>
  <c r="D1297" i="1"/>
  <c r="C1297" i="1"/>
  <c r="H1297" i="1" s="1"/>
  <c r="H1296" i="1"/>
  <c r="G1296" i="1"/>
  <c r="D1296" i="1"/>
  <c r="C1296" i="1"/>
  <c r="H1295" i="1"/>
  <c r="G1295" i="1"/>
  <c r="D1295" i="1"/>
  <c r="C1295" i="1"/>
  <c r="D1294" i="1"/>
  <c r="C1294" i="1"/>
  <c r="H1294" i="1" s="1"/>
  <c r="H1293" i="1"/>
  <c r="G1293" i="1"/>
  <c r="D1293" i="1"/>
  <c r="C1293" i="1"/>
  <c r="H1292" i="1"/>
  <c r="G1292" i="1"/>
  <c r="D1292" i="1"/>
  <c r="C1292" i="1"/>
  <c r="D1291" i="1"/>
  <c r="C1291" i="1"/>
  <c r="H1291" i="1" s="1"/>
  <c r="H1290" i="1"/>
  <c r="G1290" i="1"/>
  <c r="D1290" i="1"/>
  <c r="C1290" i="1"/>
  <c r="H1289" i="1"/>
  <c r="G1289" i="1"/>
  <c r="D1289" i="1"/>
  <c r="C1289" i="1"/>
  <c r="D1288" i="1"/>
  <c r="C1288" i="1"/>
  <c r="H1288" i="1" s="1"/>
  <c r="H1287" i="1"/>
  <c r="G1287" i="1"/>
  <c r="D1287" i="1"/>
  <c r="C1287" i="1"/>
  <c r="H1286" i="1"/>
  <c r="G1286" i="1"/>
  <c r="D1286" i="1"/>
  <c r="C1286" i="1"/>
  <c r="D1285" i="1"/>
  <c r="C1285" i="1"/>
  <c r="H1285" i="1" s="1"/>
  <c r="H1284" i="1"/>
  <c r="G1284" i="1"/>
  <c r="D1284" i="1"/>
  <c r="C1284" i="1"/>
  <c r="H1283" i="1"/>
  <c r="G1283" i="1"/>
  <c r="D1283" i="1"/>
  <c r="C1283" i="1"/>
  <c r="D1282" i="1"/>
  <c r="C1282" i="1"/>
  <c r="H1282" i="1" s="1"/>
  <c r="H1281" i="1"/>
  <c r="G1281" i="1"/>
  <c r="D1281" i="1"/>
  <c r="C1281" i="1"/>
  <c r="H1280" i="1"/>
  <c r="G1280" i="1"/>
  <c r="D1280" i="1"/>
  <c r="C1280" i="1"/>
  <c r="D1279" i="1"/>
  <c r="C1279" i="1"/>
  <c r="H1279" i="1" s="1"/>
  <c r="H1278" i="1"/>
  <c r="G1278" i="1"/>
  <c r="D1278" i="1"/>
  <c r="C1278" i="1"/>
  <c r="H1277" i="1"/>
  <c r="G1277" i="1"/>
  <c r="D1277" i="1"/>
  <c r="C1277" i="1"/>
  <c r="D1276" i="1"/>
  <c r="C1276" i="1"/>
  <c r="H1276" i="1" s="1"/>
  <c r="D1275" i="1"/>
  <c r="C1275" i="1"/>
  <c r="H1275" i="1" s="1"/>
  <c r="D1274" i="1"/>
  <c r="G1274" i="1" s="1"/>
  <c r="C1274" i="1"/>
  <c r="H1274" i="1" s="1"/>
  <c r="D1273" i="1"/>
  <c r="C1273" i="1"/>
  <c r="H1272" i="1"/>
  <c r="G1272" i="1"/>
  <c r="D1272" i="1"/>
  <c r="C1272" i="1"/>
  <c r="H1271" i="1"/>
  <c r="G1271" i="1"/>
  <c r="D1271" i="1"/>
  <c r="C1271" i="1"/>
  <c r="D1270" i="1"/>
  <c r="C1270" i="1"/>
  <c r="H1270" i="1" s="1"/>
  <c r="H1269" i="1"/>
  <c r="G1269" i="1"/>
  <c r="D1269" i="1"/>
  <c r="C1269" i="1"/>
  <c r="H1268" i="1"/>
  <c r="G1268" i="1"/>
  <c r="D1268" i="1"/>
  <c r="C1268" i="1"/>
  <c r="D1267" i="1"/>
  <c r="C1267" i="1"/>
  <c r="H1267" i="1" s="1"/>
  <c r="D1266" i="1"/>
  <c r="C1266" i="1"/>
  <c r="G1266" i="1" s="1"/>
  <c r="H1265" i="1"/>
  <c r="D1265" i="1"/>
  <c r="G1265" i="1" s="1"/>
  <c r="C1265" i="1"/>
  <c r="D1264" i="1"/>
  <c r="C1264" i="1"/>
  <c r="D1263" i="1"/>
  <c r="G1263" i="1" s="1"/>
  <c r="C1263" i="1"/>
  <c r="H1263" i="1" s="1"/>
  <c r="D1262" i="1"/>
  <c r="C1262" i="1"/>
  <c r="H1262" i="1" s="1"/>
  <c r="D1261" i="1"/>
  <c r="C1261" i="1"/>
  <c r="H1260" i="1"/>
  <c r="G1260" i="1"/>
  <c r="D1260" i="1"/>
  <c r="C1260" i="1"/>
  <c r="H1259" i="1"/>
  <c r="G1259" i="1"/>
  <c r="D1259" i="1"/>
  <c r="C1259" i="1"/>
  <c r="D1258" i="1"/>
  <c r="C1258" i="1"/>
  <c r="H1257" i="1"/>
  <c r="G1257" i="1"/>
  <c r="D1257" i="1"/>
  <c r="C1257" i="1"/>
  <c r="H1256" i="1"/>
  <c r="G1256" i="1"/>
  <c r="D1256" i="1"/>
  <c r="C1256" i="1"/>
  <c r="D1255" i="1"/>
  <c r="C1255" i="1"/>
  <c r="H1254" i="1"/>
  <c r="G1254" i="1"/>
  <c r="D1254" i="1"/>
  <c r="C1254" i="1"/>
  <c r="H1253" i="1"/>
  <c r="G1253" i="1"/>
  <c r="D1253" i="1"/>
  <c r="C1253" i="1"/>
  <c r="D1252" i="1"/>
  <c r="C1252" i="1"/>
  <c r="H1251" i="1"/>
  <c r="G1251" i="1"/>
  <c r="D1251" i="1"/>
  <c r="C1251" i="1"/>
  <c r="H1250" i="1"/>
  <c r="G1250" i="1"/>
  <c r="D1250" i="1"/>
  <c r="C1250" i="1"/>
  <c r="D1249" i="1"/>
  <c r="C1249" i="1"/>
  <c r="H1248" i="1"/>
  <c r="G1248" i="1"/>
  <c r="D1248" i="1"/>
  <c r="C1248" i="1"/>
  <c r="D1247" i="1"/>
  <c r="G1247" i="1" s="1"/>
  <c r="C1247" i="1"/>
  <c r="D1246" i="1"/>
  <c r="C1246" i="1"/>
  <c r="D1245" i="1"/>
  <c r="G1245" i="1" s="1"/>
  <c r="C1245" i="1"/>
  <c r="H1245" i="1" s="1"/>
  <c r="H1244" i="1"/>
  <c r="D1244" i="1"/>
  <c r="G1244" i="1" s="1"/>
  <c r="C1244" i="1"/>
  <c r="D1243" i="1"/>
  <c r="C1243" i="1"/>
  <c r="D1242" i="1"/>
  <c r="C1242" i="1"/>
  <c r="H1242" i="1" s="1"/>
  <c r="D1241" i="1"/>
  <c r="C1241" i="1"/>
  <c r="G1241" i="1" s="1"/>
  <c r="D1240" i="1"/>
  <c r="C1240" i="1"/>
  <c r="H1239" i="1"/>
  <c r="G1239" i="1"/>
  <c r="D1239" i="1"/>
  <c r="C1239" i="1"/>
  <c r="H1238" i="1"/>
  <c r="D1238" i="1"/>
  <c r="G1238" i="1" s="1"/>
  <c r="C1238" i="1"/>
  <c r="D1237" i="1"/>
  <c r="C1237" i="1"/>
  <c r="D1236" i="1"/>
  <c r="C1236" i="1"/>
  <c r="H1236" i="1" s="1"/>
  <c r="D1234" i="1"/>
  <c r="C1234" i="1"/>
  <c r="D1233" i="1"/>
  <c r="C1233" i="1"/>
  <c r="H1233" i="1" s="1"/>
  <c r="D1232" i="1"/>
  <c r="C1232" i="1"/>
  <c r="H1232" i="1" s="1"/>
  <c r="D1231" i="1"/>
  <c r="C1231" i="1"/>
  <c r="D1230" i="1"/>
  <c r="H1230" i="1" s="1"/>
  <c r="C1230" i="1"/>
  <c r="D1229" i="1"/>
  <c r="H1229" i="1" s="1"/>
  <c r="C1229" i="1"/>
  <c r="D1228" i="1"/>
  <c r="C1228" i="1"/>
  <c r="D1227" i="1"/>
  <c r="G1227" i="1" s="1"/>
  <c r="C1227" i="1"/>
  <c r="H1227" i="1" s="1"/>
  <c r="D1226" i="1"/>
  <c r="C1226" i="1"/>
  <c r="H1226" i="1" s="1"/>
  <c r="D1225" i="1"/>
  <c r="C1225" i="1"/>
  <c r="D1224" i="1"/>
  <c r="C1224" i="1"/>
  <c r="D1223" i="1"/>
  <c r="C1223" i="1"/>
  <c r="H1221" i="1"/>
  <c r="G1221" i="1"/>
  <c r="D1221" i="1"/>
  <c r="C1221" i="1"/>
  <c r="D1220" i="1"/>
  <c r="C1220" i="1"/>
  <c r="H1220" i="1" s="1"/>
  <c r="D1219" i="1"/>
  <c r="C1219" i="1"/>
  <c r="H1219" i="1" s="1"/>
  <c r="D1218" i="1"/>
  <c r="C1218" i="1"/>
  <c r="H1218" i="1" s="1"/>
  <c r="D1217" i="1"/>
  <c r="C1217" i="1"/>
  <c r="H1217" i="1" s="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D1189" i="1"/>
  <c r="H1189" i="1" s="1"/>
  <c r="C1189" i="1"/>
  <c r="D1188" i="1"/>
  <c r="C1188" i="1"/>
  <c r="H1188" i="1" s="1"/>
  <c r="H1187" i="1"/>
  <c r="G1187" i="1"/>
  <c r="D1187" i="1"/>
  <c r="C1187" i="1"/>
  <c r="H1186" i="1"/>
  <c r="G1186" i="1"/>
  <c r="D1186" i="1"/>
  <c r="C1186" i="1"/>
  <c r="D1185" i="1"/>
  <c r="C1185" i="1"/>
  <c r="H1185" i="1" s="1"/>
  <c r="D1184" i="1"/>
  <c r="C1184" i="1"/>
  <c r="D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D1166" i="1"/>
  <c r="C1166" i="1"/>
  <c r="H1166" i="1" s="1"/>
  <c r="D1165" i="1"/>
  <c r="C1165" i="1"/>
  <c r="H1165" i="1" s="1"/>
  <c r="D1164" i="1"/>
  <c r="C1164" i="1"/>
  <c r="H1164" i="1" s="1"/>
  <c r="D1163" i="1"/>
  <c r="G1163" i="1" s="1"/>
  <c r="C1163" i="1"/>
  <c r="H1162" i="1"/>
  <c r="G1162" i="1"/>
  <c r="D1162" i="1"/>
  <c r="C1162" i="1"/>
  <c r="D1161" i="1"/>
  <c r="C1161" i="1"/>
  <c r="H1161" i="1" s="1"/>
  <c r="D1160" i="1"/>
  <c r="C1160" i="1"/>
  <c r="H1160" i="1" s="1"/>
  <c r="D1159" i="1"/>
  <c r="C1159" i="1"/>
  <c r="D1158" i="1"/>
  <c r="C1158" i="1"/>
  <c r="H1158" i="1" s="1"/>
  <c r="D1157" i="1"/>
  <c r="C1157" i="1"/>
  <c r="H1157" i="1" s="1"/>
  <c r="D1156" i="1"/>
  <c r="C1156" i="1"/>
  <c r="D1155" i="1"/>
  <c r="C1155" i="1"/>
  <c r="C1154" i="1"/>
  <c r="D1151" i="1"/>
  <c r="G1151" i="1" s="1"/>
  <c r="C1151" i="1"/>
  <c r="H1151" i="1" s="1"/>
  <c r="D1150" i="1"/>
  <c r="C1150" i="1"/>
  <c r="H1150" i="1" s="1"/>
  <c r="D1149" i="1"/>
  <c r="C1149" i="1"/>
  <c r="H1149" i="1" s="1"/>
  <c r="D1148" i="1"/>
  <c r="D1147" i="1"/>
  <c r="C1147" i="1"/>
  <c r="H1147" i="1" s="1"/>
  <c r="D1146" i="1"/>
  <c r="C1146" i="1"/>
  <c r="H1146" i="1" s="1"/>
  <c r="H1145" i="1"/>
  <c r="G1145" i="1"/>
  <c r="D1145" i="1"/>
  <c r="C1145" i="1"/>
  <c r="H1144" i="1"/>
  <c r="D1144" i="1"/>
  <c r="G1144" i="1" s="1"/>
  <c r="C1144" i="1"/>
  <c r="D1143" i="1"/>
  <c r="C1143" i="1"/>
  <c r="H1143" i="1" s="1"/>
  <c r="D1142" i="1"/>
  <c r="C1142" i="1"/>
  <c r="H1142" i="1" s="1"/>
  <c r="D1141" i="1"/>
  <c r="G1141" i="1" s="1"/>
  <c r="C1141" i="1"/>
  <c r="H1141" i="1" s="1"/>
  <c r="D1140" i="1"/>
  <c r="C1140" i="1"/>
  <c r="H1140" i="1" s="1"/>
  <c r="D1139" i="1"/>
  <c r="H1139" i="1" s="1"/>
  <c r="C1139" i="1"/>
  <c r="D1138" i="1"/>
  <c r="C1138" i="1"/>
  <c r="H1138" i="1" s="1"/>
  <c r="D1137" i="1"/>
  <c r="C1137" i="1"/>
  <c r="D1136" i="1"/>
  <c r="C1136" i="1"/>
  <c r="H1136" i="1" s="1"/>
  <c r="D1135" i="1"/>
  <c r="C1135" i="1"/>
  <c r="H1135" i="1" s="1"/>
  <c r="D1134" i="1"/>
  <c r="C1134" i="1"/>
  <c r="H1134" i="1" s="1"/>
  <c r="H1133" i="1"/>
  <c r="G1133" i="1"/>
  <c r="D1133" i="1"/>
  <c r="C1133" i="1"/>
  <c r="H1132" i="1"/>
  <c r="G1132" i="1"/>
  <c r="D1132" i="1"/>
  <c r="C1132" i="1"/>
  <c r="D1131" i="1"/>
  <c r="C1131" i="1"/>
  <c r="H1131" i="1" s="1"/>
  <c r="H1130" i="1"/>
  <c r="G1130" i="1"/>
  <c r="D1130" i="1"/>
  <c r="C1130" i="1"/>
  <c r="H1129" i="1"/>
  <c r="G1129" i="1"/>
  <c r="D1129" i="1"/>
  <c r="C1129" i="1"/>
  <c r="D1128" i="1"/>
  <c r="C1128" i="1"/>
  <c r="H1128" i="1" s="1"/>
  <c r="D1127" i="1"/>
  <c r="C1127" i="1"/>
  <c r="H1127" i="1" s="1"/>
  <c r="H1126" i="1"/>
  <c r="G1126" i="1"/>
  <c r="D1126" i="1"/>
  <c r="C1126" i="1"/>
  <c r="D1125" i="1"/>
  <c r="C1125" i="1"/>
  <c r="H1125" i="1" s="1"/>
  <c r="D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D1117" i="1"/>
  <c r="C1117" i="1"/>
  <c r="H1117" i="1" s="1"/>
  <c r="D1116" i="1"/>
  <c r="C1116" i="1"/>
  <c r="H1116" i="1" s="1"/>
  <c r="H1115" i="1"/>
  <c r="G1115" i="1"/>
  <c r="D1115" i="1"/>
  <c r="C1115" i="1"/>
  <c r="H1114" i="1"/>
  <c r="G1114" i="1"/>
  <c r="D1114" i="1"/>
  <c r="C1114" i="1"/>
  <c r="D1113" i="1"/>
  <c r="C1113" i="1"/>
  <c r="H1113" i="1" s="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H1093" i="1"/>
  <c r="G1093" i="1"/>
  <c r="D1093" i="1"/>
  <c r="C1093"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D1080" i="1"/>
  <c r="C1080" i="1"/>
  <c r="H1080" i="1" s="1"/>
  <c r="H1079" i="1"/>
  <c r="G1079" i="1"/>
  <c r="D1079" i="1"/>
  <c r="C1079" i="1"/>
  <c r="H1078" i="1"/>
  <c r="G1078" i="1"/>
  <c r="D1078" i="1"/>
  <c r="C1078" i="1"/>
  <c r="D1077" i="1"/>
  <c r="C1077" i="1"/>
  <c r="H1077" i="1" s="1"/>
  <c r="D1076" i="1"/>
  <c r="C1076" i="1"/>
  <c r="H1076" i="1" s="1"/>
  <c r="H1075" i="1"/>
  <c r="G1075" i="1"/>
  <c r="D1075" i="1"/>
  <c r="C1075" i="1"/>
  <c r="D1074" i="1"/>
  <c r="C1074" i="1"/>
  <c r="H1074" i="1" s="1"/>
  <c r="H1073" i="1"/>
  <c r="G1073" i="1"/>
  <c r="D1073" i="1"/>
  <c r="C1073" i="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D1066" i="1"/>
  <c r="G1066" i="1" s="1"/>
  <c r="C1066" i="1"/>
  <c r="D1064" i="1"/>
  <c r="C1064" i="1"/>
  <c r="H1064" i="1" s="1"/>
  <c r="H1063" i="1"/>
  <c r="G1063" i="1"/>
  <c r="D1063" i="1"/>
  <c r="C1063" i="1"/>
  <c r="D1062" i="1"/>
  <c r="C1062" i="1"/>
  <c r="H1062" i="1" s="1"/>
  <c r="H1061" i="1"/>
  <c r="D1061" i="1"/>
  <c r="G1061" i="1" s="1"/>
  <c r="C1061" i="1"/>
  <c r="H1060" i="1"/>
  <c r="G1060" i="1"/>
  <c r="D1060" i="1"/>
  <c r="C1060" i="1"/>
  <c r="D1059" i="1"/>
  <c r="C1059" i="1"/>
  <c r="H1059" i="1" s="1"/>
  <c r="D1058" i="1"/>
  <c r="C1058" i="1"/>
  <c r="H1058" i="1" s="1"/>
  <c r="D1057" i="1"/>
  <c r="H1055" i="1"/>
  <c r="G1055" i="1"/>
  <c r="D1055" i="1"/>
  <c r="C1055" i="1"/>
  <c r="H1054" i="1"/>
  <c r="D1054" i="1"/>
  <c r="C1054" i="1"/>
  <c r="D1053" i="1"/>
  <c r="C1053" i="1"/>
  <c r="H1053" i="1" s="1"/>
  <c r="H1052" i="1"/>
  <c r="G1052" i="1"/>
  <c r="D1052" i="1"/>
  <c r="C1052" i="1"/>
  <c r="H1051" i="1"/>
  <c r="G1051" i="1"/>
  <c r="D1051" i="1"/>
  <c r="C1051" i="1"/>
  <c r="D1050" i="1"/>
  <c r="C1050" i="1"/>
  <c r="H1050" i="1" s="1"/>
  <c r="H1049" i="1"/>
  <c r="G1049" i="1"/>
  <c r="D1049" i="1"/>
  <c r="C1049" i="1"/>
  <c r="H1048" i="1"/>
  <c r="D1048" i="1"/>
  <c r="C1048" i="1"/>
  <c r="D1047" i="1"/>
  <c r="H1045" i="1"/>
  <c r="G1045" i="1"/>
  <c r="D1045" i="1"/>
  <c r="C1045" i="1"/>
  <c r="D1044" i="1"/>
  <c r="C1044" i="1"/>
  <c r="H1044" i="1" s="1"/>
  <c r="H1043" i="1"/>
  <c r="G1043" i="1"/>
  <c r="D1043" i="1"/>
  <c r="C1043" i="1"/>
  <c r="H1042" i="1"/>
  <c r="G1042" i="1"/>
  <c r="D1042" i="1"/>
  <c r="C1042" i="1"/>
  <c r="D1041" i="1"/>
  <c r="C1041" i="1"/>
  <c r="H1041" i="1" s="1"/>
  <c r="H1040" i="1"/>
  <c r="G1040" i="1"/>
  <c r="D1040" i="1"/>
  <c r="C1040" i="1"/>
  <c r="D1039" i="1"/>
  <c r="C1039" i="1"/>
  <c r="H1039" i="1" s="1"/>
  <c r="D1038" i="1"/>
  <c r="C1038" i="1"/>
  <c r="H1038" i="1" s="1"/>
  <c r="H1037" i="1"/>
  <c r="G1037" i="1"/>
  <c r="D1037" i="1"/>
  <c r="C1037" i="1"/>
  <c r="H1036" i="1"/>
  <c r="G1036" i="1"/>
  <c r="D1036" i="1"/>
  <c r="C1036" i="1"/>
  <c r="D1035" i="1"/>
  <c r="C1035" i="1"/>
  <c r="D1034" i="1"/>
  <c r="C1034" i="1"/>
  <c r="H1034" i="1" s="1"/>
  <c r="D1033" i="1"/>
  <c r="G1033" i="1" s="1"/>
  <c r="C1033" i="1"/>
  <c r="D1032" i="1"/>
  <c r="C1032" i="1"/>
  <c r="H1032" i="1" s="1"/>
  <c r="H1031" i="1"/>
  <c r="G1031" i="1"/>
  <c r="D1031" i="1"/>
  <c r="C1031" i="1"/>
  <c r="C1030" i="1"/>
  <c r="D1029" i="1"/>
  <c r="C1029" i="1"/>
  <c r="H1029" i="1" s="1"/>
  <c r="D1028" i="1"/>
  <c r="C1028" i="1"/>
  <c r="D1027" i="1"/>
  <c r="C1027" i="1"/>
  <c r="H1027" i="1" s="1"/>
  <c r="D1026" i="1"/>
  <c r="C1026" i="1"/>
  <c r="H1026" i="1" s="1"/>
  <c r="H1025" i="1"/>
  <c r="D1025" i="1"/>
  <c r="C1025" i="1"/>
  <c r="H1024" i="1"/>
  <c r="G1024" i="1"/>
  <c r="D1024" i="1"/>
  <c r="C1024" i="1"/>
  <c r="D1023" i="1"/>
  <c r="C1023" i="1"/>
  <c r="H1022" i="1"/>
  <c r="G1022" i="1"/>
  <c r="D1022" i="1"/>
  <c r="C1022" i="1"/>
  <c r="H1021" i="1"/>
  <c r="G1021" i="1"/>
  <c r="D1021" i="1"/>
  <c r="C1021" i="1"/>
  <c r="D1020" i="1"/>
  <c r="C1020" i="1"/>
  <c r="H1020" i="1" s="1"/>
  <c r="H1019" i="1"/>
  <c r="G1019" i="1"/>
  <c r="D1019" i="1"/>
  <c r="C1019" i="1"/>
  <c r="H1018" i="1"/>
  <c r="D1018" i="1"/>
  <c r="C1018" i="1"/>
  <c r="D1017" i="1"/>
  <c r="C1017" i="1"/>
  <c r="H1017" i="1" s="1"/>
  <c r="D1016" i="1"/>
  <c r="C1016" i="1"/>
  <c r="D1015" i="1"/>
  <c r="G1015" i="1" s="1"/>
  <c r="C1015" i="1"/>
  <c r="H1015" i="1" s="1"/>
  <c r="D1014" i="1"/>
  <c r="C1014" i="1"/>
  <c r="H1014" i="1" s="1"/>
  <c r="D1013" i="1"/>
  <c r="C1013" i="1"/>
  <c r="H1013" i="1" s="1"/>
  <c r="D1012" i="1"/>
  <c r="C1012" i="1"/>
  <c r="H1012" i="1" s="1"/>
  <c r="D1011" i="1"/>
  <c r="C1011" i="1"/>
  <c r="H1011" i="1" s="1"/>
  <c r="H1010" i="1"/>
  <c r="G1010" i="1"/>
  <c r="D1010" i="1"/>
  <c r="C1010" i="1"/>
  <c r="H1009" i="1"/>
  <c r="G1009" i="1"/>
  <c r="D1009" i="1"/>
  <c r="C1009" i="1"/>
  <c r="D1008" i="1"/>
  <c r="C1008" i="1"/>
  <c r="H1008" i="1" s="1"/>
  <c r="D1007" i="1"/>
  <c r="C1007" i="1"/>
  <c r="D1006" i="1"/>
  <c r="C1006" i="1"/>
  <c r="H1006" i="1" s="1"/>
  <c r="D1005" i="1"/>
  <c r="C1005" i="1"/>
  <c r="H1005" i="1" s="1"/>
  <c r="H1004" i="1"/>
  <c r="D1004" i="1"/>
  <c r="G1004" i="1" s="1"/>
  <c r="C1004" i="1"/>
  <c r="D1003" i="1"/>
  <c r="C1003" i="1"/>
  <c r="H1003" i="1" s="1"/>
  <c r="D1002" i="1"/>
  <c r="C1002" i="1"/>
  <c r="H1002" i="1" s="1"/>
  <c r="D1001" i="1"/>
  <c r="C1001" i="1"/>
  <c r="H1001" i="1" s="1"/>
  <c r="D1000" i="1"/>
  <c r="C1000" i="1"/>
  <c r="H1000" i="1" s="1"/>
  <c r="D999" i="1"/>
  <c r="C999" i="1"/>
  <c r="D998" i="1"/>
  <c r="C998" i="1"/>
  <c r="H998" i="1" s="1"/>
  <c r="D997" i="1"/>
  <c r="C997" i="1"/>
  <c r="D996" i="1"/>
  <c r="C996" i="1"/>
  <c r="H996" i="1" s="1"/>
  <c r="D995" i="1"/>
  <c r="C995" i="1"/>
  <c r="H995" i="1" s="1"/>
  <c r="D994" i="1"/>
  <c r="C994" i="1"/>
  <c r="H994" i="1" s="1"/>
  <c r="D993" i="1"/>
  <c r="C993" i="1"/>
  <c r="D992" i="1"/>
  <c r="C992" i="1"/>
  <c r="H992" i="1" s="1"/>
  <c r="C991" i="1"/>
  <c r="D989" i="1"/>
  <c r="C989" i="1"/>
  <c r="H989" i="1" s="1"/>
  <c r="D988" i="1"/>
  <c r="C988" i="1"/>
  <c r="H988" i="1" s="1"/>
  <c r="D987" i="1"/>
  <c r="C987" i="1"/>
  <c r="D986" i="1"/>
  <c r="C986"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3" i="1" s="1"/>
  <c r="H962" i="1"/>
  <c r="G962" i="1"/>
  <c r="D962" i="1"/>
  <c r="C962" i="1"/>
  <c r="D961" i="1"/>
  <c r="H961" i="1" s="1"/>
  <c r="C961" i="1"/>
  <c r="D960" i="1"/>
  <c r="C960" i="1"/>
  <c r="H960" i="1" s="1"/>
  <c r="H959" i="1"/>
  <c r="G959" i="1"/>
  <c r="D959" i="1"/>
  <c r="C959" i="1"/>
  <c r="H958" i="1"/>
  <c r="G958" i="1"/>
  <c r="D958" i="1"/>
  <c r="C958" i="1"/>
  <c r="G957" i="1"/>
  <c r="D957" i="1"/>
  <c r="C957" i="1"/>
  <c r="H957" i="1" s="1"/>
  <c r="H956" i="1"/>
  <c r="G956" i="1"/>
  <c r="D956" i="1"/>
  <c r="C956" i="1"/>
  <c r="H955" i="1"/>
  <c r="G955" i="1"/>
  <c r="D955" i="1"/>
  <c r="C955" i="1"/>
  <c r="G954" i="1"/>
  <c r="D954" i="1"/>
  <c r="C954" i="1"/>
  <c r="H954" i="1" s="1"/>
  <c r="H953" i="1"/>
  <c r="G953" i="1"/>
  <c r="D953" i="1"/>
  <c r="C953" i="1"/>
  <c r="H952" i="1"/>
  <c r="G952" i="1"/>
  <c r="D952" i="1"/>
  <c r="C952" i="1"/>
  <c r="G951" i="1"/>
  <c r="D951" i="1"/>
  <c r="C951" i="1"/>
  <c r="H951" i="1" s="1"/>
  <c r="H950" i="1"/>
  <c r="G950" i="1"/>
  <c r="D950" i="1"/>
  <c r="C950" i="1"/>
  <c r="H949" i="1"/>
  <c r="G949" i="1"/>
  <c r="D949" i="1"/>
  <c r="C949" i="1"/>
  <c r="D948" i="1"/>
  <c r="C948" i="1"/>
  <c r="H948" i="1" s="1"/>
  <c r="D947" i="1"/>
  <c r="C947" i="1"/>
  <c r="H946" i="1"/>
  <c r="G946" i="1"/>
  <c r="D946" i="1"/>
  <c r="C946" i="1"/>
  <c r="D945" i="1"/>
  <c r="C945" i="1"/>
  <c r="H945" i="1" s="1"/>
  <c r="H944" i="1"/>
  <c r="G944" i="1"/>
  <c r="D944" i="1"/>
  <c r="C944" i="1"/>
  <c r="H943" i="1"/>
  <c r="G943" i="1"/>
  <c r="D943" i="1"/>
  <c r="C943" i="1"/>
  <c r="G942" i="1"/>
  <c r="D942" i="1"/>
  <c r="C942" i="1"/>
  <c r="H942" i="1" s="1"/>
  <c r="H941" i="1"/>
  <c r="G941" i="1"/>
  <c r="D941" i="1"/>
  <c r="C941" i="1"/>
  <c r="H940" i="1"/>
  <c r="G940" i="1"/>
  <c r="D940" i="1"/>
  <c r="C940" i="1"/>
  <c r="D939" i="1"/>
  <c r="C939" i="1"/>
  <c r="H939" i="1" s="1"/>
  <c r="H938" i="1"/>
  <c r="G938" i="1"/>
  <c r="D938" i="1"/>
  <c r="C938" i="1"/>
  <c r="H937" i="1"/>
  <c r="G937" i="1"/>
  <c r="D937" i="1"/>
  <c r="C937" i="1"/>
  <c r="D936" i="1"/>
  <c r="C936" i="1"/>
  <c r="H936" i="1" s="1"/>
  <c r="H935" i="1"/>
  <c r="G935" i="1"/>
  <c r="D935" i="1"/>
  <c r="C935" i="1"/>
  <c r="H934" i="1"/>
  <c r="G934" i="1"/>
  <c r="D934" i="1"/>
  <c r="C934" i="1"/>
  <c r="D933" i="1"/>
  <c r="C933" i="1"/>
  <c r="H933" i="1" s="1"/>
  <c r="H932" i="1"/>
  <c r="G932" i="1"/>
  <c r="D932" i="1"/>
  <c r="C932" i="1"/>
  <c r="H931" i="1"/>
  <c r="G931" i="1"/>
  <c r="D931" i="1"/>
  <c r="C931" i="1"/>
  <c r="D930" i="1"/>
  <c r="C930" i="1"/>
  <c r="H930" i="1" s="1"/>
  <c r="H929" i="1"/>
  <c r="G929" i="1"/>
  <c r="D929" i="1"/>
  <c r="C929" i="1"/>
  <c r="H928" i="1"/>
  <c r="G928" i="1"/>
  <c r="D928" i="1"/>
  <c r="C928" i="1"/>
  <c r="D927" i="1"/>
  <c r="C927" i="1"/>
  <c r="H927" i="1" s="1"/>
  <c r="H926" i="1"/>
  <c r="G926" i="1"/>
  <c r="D926" i="1"/>
  <c r="C926" i="1"/>
  <c r="H925" i="1"/>
  <c r="G925" i="1"/>
  <c r="D925" i="1"/>
  <c r="C925" i="1"/>
  <c r="D924" i="1"/>
  <c r="C924" i="1"/>
  <c r="H924" i="1" s="1"/>
  <c r="H923" i="1"/>
  <c r="G923" i="1"/>
  <c r="D923" i="1"/>
  <c r="C923" i="1"/>
  <c r="H922" i="1"/>
  <c r="G922" i="1"/>
  <c r="D922" i="1"/>
  <c r="C922" i="1"/>
  <c r="D921" i="1"/>
  <c r="C921" i="1"/>
  <c r="H921" i="1" s="1"/>
  <c r="H920" i="1"/>
  <c r="G920" i="1"/>
  <c r="D920" i="1"/>
  <c r="C920" i="1"/>
  <c r="H919" i="1"/>
  <c r="G919" i="1"/>
  <c r="D919" i="1"/>
  <c r="C919" i="1"/>
  <c r="D918" i="1"/>
  <c r="C918" i="1"/>
  <c r="H918" i="1" s="1"/>
  <c r="H917" i="1"/>
  <c r="G917" i="1"/>
  <c r="D917" i="1"/>
  <c r="C917" i="1"/>
  <c r="H916" i="1"/>
  <c r="G916" i="1"/>
  <c r="D916" i="1"/>
  <c r="C916" i="1"/>
  <c r="D915" i="1"/>
  <c r="C915" i="1"/>
  <c r="H915" i="1" s="1"/>
  <c r="H914" i="1"/>
  <c r="G914" i="1"/>
  <c r="D914" i="1"/>
  <c r="C914" i="1"/>
  <c r="H913" i="1"/>
  <c r="G913" i="1"/>
  <c r="D913" i="1"/>
  <c r="C913" i="1"/>
  <c r="D912" i="1"/>
  <c r="C912" i="1"/>
  <c r="H912" i="1" s="1"/>
  <c r="H911" i="1"/>
  <c r="G911" i="1"/>
  <c r="D911" i="1"/>
  <c r="C911" i="1"/>
  <c r="H910" i="1"/>
  <c r="G910" i="1"/>
  <c r="D910" i="1"/>
  <c r="C910" i="1"/>
  <c r="D909" i="1"/>
  <c r="C909" i="1"/>
  <c r="H909" i="1" s="1"/>
  <c r="H908" i="1"/>
  <c r="G908" i="1"/>
  <c r="D908" i="1"/>
  <c r="C908" i="1"/>
  <c r="H907" i="1"/>
  <c r="G907" i="1"/>
  <c r="D907" i="1"/>
  <c r="C907" i="1"/>
  <c r="D906" i="1"/>
  <c r="C906" i="1"/>
  <c r="H906" i="1" s="1"/>
  <c r="H905" i="1"/>
  <c r="G905" i="1"/>
  <c r="D905" i="1"/>
  <c r="C905" i="1"/>
  <c r="H904" i="1"/>
  <c r="G904" i="1"/>
  <c r="D904" i="1"/>
  <c r="C904" i="1"/>
  <c r="D903" i="1"/>
  <c r="C903" i="1"/>
  <c r="H903" i="1" s="1"/>
  <c r="H902" i="1"/>
  <c r="G902" i="1"/>
  <c r="D902" i="1"/>
  <c r="C902" i="1"/>
  <c r="H901" i="1"/>
  <c r="G901" i="1"/>
  <c r="D901" i="1"/>
  <c r="C901" i="1"/>
  <c r="D900" i="1"/>
  <c r="C900" i="1"/>
  <c r="H900" i="1" s="1"/>
  <c r="H899" i="1"/>
  <c r="G899" i="1"/>
  <c r="D899" i="1"/>
  <c r="C899" i="1"/>
  <c r="H898" i="1"/>
  <c r="G898" i="1"/>
  <c r="D898" i="1"/>
  <c r="C898" i="1"/>
  <c r="D897" i="1"/>
  <c r="C897" i="1"/>
  <c r="H897" i="1" s="1"/>
  <c r="H896" i="1"/>
  <c r="G896" i="1"/>
  <c r="D896" i="1"/>
  <c r="C896" i="1"/>
  <c r="H895" i="1"/>
  <c r="G895" i="1"/>
  <c r="D895" i="1"/>
  <c r="C895" i="1"/>
  <c r="D894" i="1"/>
  <c r="C894" i="1"/>
  <c r="H894" i="1" s="1"/>
  <c r="D893" i="1"/>
  <c r="C893" i="1"/>
  <c r="H893" i="1" s="1"/>
  <c r="H892" i="1"/>
  <c r="G892" i="1"/>
  <c r="D892" i="1"/>
  <c r="C892" i="1"/>
  <c r="D891" i="1"/>
  <c r="C891" i="1"/>
  <c r="H891" i="1" s="1"/>
  <c r="H890" i="1"/>
  <c r="G890" i="1"/>
  <c r="D890" i="1"/>
  <c r="C890" i="1"/>
  <c r="H889" i="1"/>
  <c r="G889" i="1"/>
  <c r="D889" i="1"/>
  <c r="C889" i="1"/>
  <c r="D888" i="1"/>
  <c r="C888" i="1"/>
  <c r="H888" i="1" s="1"/>
  <c r="H887" i="1"/>
  <c r="G887" i="1"/>
  <c r="D887" i="1"/>
  <c r="C887" i="1"/>
  <c r="H886" i="1"/>
  <c r="G886" i="1"/>
  <c r="D886" i="1"/>
  <c r="C886" i="1"/>
  <c r="D885" i="1"/>
  <c r="C885" i="1"/>
  <c r="H885" i="1" s="1"/>
  <c r="H884" i="1"/>
  <c r="G884" i="1"/>
  <c r="D884" i="1"/>
  <c r="C884" i="1"/>
  <c r="H883" i="1"/>
  <c r="G883" i="1"/>
  <c r="D883" i="1"/>
  <c r="C883" i="1"/>
  <c r="D882" i="1"/>
  <c r="C882" i="1"/>
  <c r="H882" i="1" s="1"/>
  <c r="H881" i="1"/>
  <c r="G881" i="1"/>
  <c r="D881" i="1"/>
  <c r="C881" i="1"/>
  <c r="H880" i="1"/>
  <c r="G880" i="1"/>
  <c r="D880" i="1"/>
  <c r="C880" i="1"/>
  <c r="D879" i="1"/>
  <c r="C879" i="1"/>
  <c r="H879" i="1" s="1"/>
  <c r="H878" i="1"/>
  <c r="G878" i="1"/>
  <c r="D878" i="1"/>
  <c r="C878" i="1"/>
  <c r="H877" i="1"/>
  <c r="G877" i="1"/>
  <c r="D877" i="1"/>
  <c r="C877" i="1"/>
  <c r="D876" i="1"/>
  <c r="C876" i="1"/>
  <c r="H876" i="1" s="1"/>
  <c r="H875" i="1"/>
  <c r="G875" i="1"/>
  <c r="D875" i="1"/>
  <c r="C875" i="1"/>
  <c r="H874" i="1"/>
  <c r="G874" i="1"/>
  <c r="D874" i="1"/>
  <c r="C874" i="1"/>
  <c r="D873" i="1"/>
  <c r="C873" i="1"/>
  <c r="H873" i="1" s="1"/>
  <c r="H872" i="1"/>
  <c r="G872" i="1"/>
  <c r="D872" i="1"/>
  <c r="C872" i="1"/>
  <c r="H871" i="1"/>
  <c r="G871" i="1"/>
  <c r="D871" i="1"/>
  <c r="C871" i="1"/>
  <c r="D870" i="1"/>
  <c r="C870" i="1"/>
  <c r="H870" i="1" s="1"/>
  <c r="H869" i="1"/>
  <c r="G869" i="1"/>
  <c r="D869" i="1"/>
  <c r="C869" i="1"/>
  <c r="H868" i="1"/>
  <c r="G868" i="1"/>
  <c r="D868" i="1"/>
  <c r="C868" i="1"/>
  <c r="D867" i="1"/>
  <c r="C867" i="1"/>
  <c r="H867" i="1" s="1"/>
  <c r="H866" i="1"/>
  <c r="G866" i="1"/>
  <c r="D866" i="1"/>
  <c r="C866" i="1"/>
  <c r="H865" i="1"/>
  <c r="G865" i="1"/>
  <c r="D865" i="1"/>
  <c r="C865" i="1"/>
  <c r="D864" i="1"/>
  <c r="C864" i="1"/>
  <c r="H864" i="1" s="1"/>
  <c r="H863" i="1"/>
  <c r="G863" i="1"/>
  <c r="D863" i="1"/>
  <c r="C863" i="1"/>
  <c r="H862" i="1"/>
  <c r="G862" i="1"/>
  <c r="D862" i="1"/>
  <c r="C862" i="1"/>
  <c r="D861" i="1"/>
  <c r="C861" i="1"/>
  <c r="H861" i="1" s="1"/>
  <c r="H860" i="1"/>
  <c r="G860" i="1"/>
  <c r="D860" i="1"/>
  <c r="C860" i="1"/>
  <c r="H859" i="1"/>
  <c r="G859" i="1"/>
  <c r="D859" i="1"/>
  <c r="C859" i="1"/>
  <c r="D858" i="1"/>
  <c r="C858" i="1"/>
  <c r="H858" i="1" s="1"/>
  <c r="H857" i="1"/>
  <c r="G857" i="1"/>
  <c r="D857" i="1"/>
  <c r="C857" i="1"/>
  <c r="H856" i="1"/>
  <c r="G856" i="1"/>
  <c r="D856" i="1"/>
  <c r="C856" i="1"/>
  <c r="D855" i="1"/>
  <c r="C855" i="1"/>
  <c r="H855" i="1" s="1"/>
  <c r="H854" i="1"/>
  <c r="G854" i="1"/>
  <c r="D854" i="1"/>
  <c r="C854" i="1"/>
  <c r="H853" i="1"/>
  <c r="G853" i="1"/>
  <c r="D853" i="1"/>
  <c r="C853" i="1"/>
  <c r="D852" i="1"/>
  <c r="C852" i="1"/>
  <c r="H852" i="1" s="1"/>
  <c r="H851" i="1"/>
  <c r="G851" i="1"/>
  <c r="D851" i="1"/>
  <c r="C851" i="1"/>
  <c r="H850" i="1"/>
  <c r="G850" i="1"/>
  <c r="D850" i="1"/>
  <c r="C850" i="1"/>
  <c r="D849" i="1"/>
  <c r="C849" i="1"/>
  <c r="H849" i="1" s="1"/>
  <c r="H848" i="1"/>
  <c r="G848" i="1"/>
  <c r="D848" i="1"/>
  <c r="C848" i="1"/>
  <c r="H847" i="1"/>
  <c r="G847" i="1"/>
  <c r="D847" i="1"/>
  <c r="C847" i="1"/>
  <c r="D846" i="1"/>
  <c r="C846" i="1"/>
  <c r="H846" i="1" s="1"/>
  <c r="H845" i="1"/>
  <c r="G845" i="1"/>
  <c r="D845" i="1"/>
  <c r="C845" i="1"/>
  <c r="H844" i="1"/>
  <c r="G844" i="1"/>
  <c r="D844" i="1"/>
  <c r="C844" i="1"/>
  <c r="D843" i="1"/>
  <c r="C843" i="1"/>
  <c r="H843" i="1" s="1"/>
  <c r="H842" i="1"/>
  <c r="G842" i="1"/>
  <c r="D842" i="1"/>
  <c r="C842" i="1"/>
  <c r="H841" i="1"/>
  <c r="G841" i="1"/>
  <c r="D841" i="1"/>
  <c r="C841" i="1"/>
  <c r="D840" i="1"/>
  <c r="C840" i="1"/>
  <c r="H840" i="1" s="1"/>
  <c r="H839" i="1"/>
  <c r="G839" i="1"/>
  <c r="D839" i="1"/>
  <c r="C839" i="1"/>
  <c r="H838" i="1"/>
  <c r="G838" i="1"/>
  <c r="D838" i="1"/>
  <c r="C838" i="1"/>
  <c r="D837" i="1"/>
  <c r="C837" i="1"/>
  <c r="H837" i="1" s="1"/>
  <c r="H836" i="1"/>
  <c r="G836" i="1"/>
  <c r="D836" i="1"/>
  <c r="C836" i="1"/>
  <c r="H835" i="1"/>
  <c r="G835" i="1"/>
  <c r="D835" i="1"/>
  <c r="C835" i="1"/>
  <c r="D834" i="1"/>
  <c r="C834" i="1"/>
  <c r="H834" i="1" s="1"/>
  <c r="H833" i="1"/>
  <c r="G833" i="1"/>
  <c r="D833" i="1"/>
  <c r="C833" i="1"/>
  <c r="H832" i="1"/>
  <c r="G832" i="1"/>
  <c r="D832" i="1"/>
  <c r="C832" i="1"/>
  <c r="D831" i="1"/>
  <c r="C831" i="1"/>
  <c r="H831" i="1" s="1"/>
  <c r="H830" i="1"/>
  <c r="G830" i="1"/>
  <c r="D830" i="1"/>
  <c r="C830" i="1"/>
  <c r="H829" i="1"/>
  <c r="G829" i="1"/>
  <c r="D829" i="1"/>
  <c r="C829" i="1"/>
  <c r="D828" i="1"/>
  <c r="C828" i="1"/>
  <c r="H828" i="1" s="1"/>
  <c r="D827" i="1"/>
  <c r="C827" i="1"/>
  <c r="H827" i="1" s="1"/>
  <c r="H826" i="1"/>
  <c r="G826" i="1"/>
  <c r="D826" i="1"/>
  <c r="C826" i="1"/>
  <c r="D825" i="1"/>
  <c r="C825" i="1"/>
  <c r="H825" i="1" s="1"/>
  <c r="H824" i="1"/>
  <c r="G824" i="1"/>
  <c r="D824" i="1"/>
  <c r="C824" i="1"/>
  <c r="D823" i="1"/>
  <c r="H823" i="1" s="1"/>
  <c r="C823" i="1"/>
  <c r="D822" i="1"/>
  <c r="C822" i="1"/>
  <c r="H822" i="1" s="1"/>
  <c r="D821" i="1"/>
  <c r="C821" i="1"/>
  <c r="H821" i="1" s="1"/>
  <c r="D820" i="1"/>
  <c r="C820" i="1"/>
  <c r="D819" i="1"/>
  <c r="C819" i="1"/>
  <c r="H819" i="1" s="1"/>
  <c r="H818" i="1"/>
  <c r="G818" i="1"/>
  <c r="D818" i="1"/>
  <c r="C818" i="1"/>
  <c r="D817" i="1"/>
  <c r="C817" i="1"/>
  <c r="H817" i="1" s="1"/>
  <c r="D816" i="1"/>
  <c r="C816" i="1"/>
  <c r="H816" i="1" s="1"/>
  <c r="H815" i="1"/>
  <c r="G815" i="1"/>
  <c r="D815" i="1"/>
  <c r="C815" i="1"/>
  <c r="H814" i="1"/>
  <c r="G814" i="1"/>
  <c r="D814" i="1"/>
  <c r="C814" i="1"/>
  <c r="D813" i="1"/>
  <c r="C813" i="1"/>
  <c r="H813" i="1" s="1"/>
  <c r="D812" i="1"/>
  <c r="C812" i="1"/>
  <c r="H811" i="1"/>
  <c r="G811" i="1"/>
  <c r="D811" i="1"/>
  <c r="C811" i="1"/>
  <c r="D810" i="1"/>
  <c r="C810" i="1"/>
  <c r="D809" i="1"/>
  <c r="C809" i="1"/>
  <c r="H809" i="1" s="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H800" i="1"/>
  <c r="G800" i="1"/>
  <c r="D800" i="1"/>
  <c r="C800" i="1"/>
  <c r="H799" i="1"/>
  <c r="G799" i="1"/>
  <c r="D799" i="1"/>
  <c r="C799" i="1"/>
  <c r="D798" i="1"/>
  <c r="C798" i="1"/>
  <c r="H798" i="1" s="1"/>
  <c r="H797" i="1"/>
  <c r="G797" i="1"/>
  <c r="D797" i="1"/>
  <c r="C797" i="1"/>
  <c r="H796" i="1"/>
  <c r="G796" i="1"/>
  <c r="D796" i="1"/>
  <c r="C796" i="1"/>
  <c r="D795" i="1"/>
  <c r="C795" i="1"/>
  <c r="H795" i="1" s="1"/>
  <c r="H794" i="1"/>
  <c r="G794" i="1"/>
  <c r="D794" i="1"/>
  <c r="C794" i="1"/>
  <c r="H793" i="1"/>
  <c r="G793" i="1"/>
  <c r="D793" i="1"/>
  <c r="C793" i="1"/>
  <c r="D792" i="1"/>
  <c r="C792" i="1"/>
  <c r="H792" i="1" s="1"/>
  <c r="H791" i="1"/>
  <c r="G791" i="1"/>
  <c r="D791" i="1"/>
  <c r="C791" i="1"/>
  <c r="H790" i="1"/>
  <c r="G790" i="1"/>
  <c r="D790" i="1"/>
  <c r="C790" i="1"/>
  <c r="D789" i="1"/>
  <c r="C789" i="1"/>
  <c r="H789" i="1" s="1"/>
  <c r="H788" i="1"/>
  <c r="G788" i="1"/>
  <c r="D788" i="1"/>
  <c r="C788" i="1"/>
  <c r="H787" i="1"/>
  <c r="G787" i="1"/>
  <c r="D787" i="1"/>
  <c r="C787" i="1"/>
  <c r="D786" i="1"/>
  <c r="C786" i="1"/>
  <c r="H786" i="1" s="1"/>
  <c r="H785" i="1"/>
  <c r="G785" i="1"/>
  <c r="D785" i="1"/>
  <c r="C785" i="1"/>
  <c r="H784" i="1"/>
  <c r="G784" i="1"/>
  <c r="D784" i="1"/>
  <c r="C784" i="1"/>
  <c r="D783" i="1"/>
  <c r="C783" i="1"/>
  <c r="H783" i="1" s="1"/>
  <c r="H782" i="1"/>
  <c r="G782" i="1"/>
  <c r="D782" i="1"/>
  <c r="C782" i="1"/>
  <c r="H781" i="1"/>
  <c r="G781" i="1"/>
  <c r="D781" i="1"/>
  <c r="C781" i="1"/>
  <c r="D780" i="1"/>
  <c r="C780" i="1"/>
  <c r="H780" i="1" s="1"/>
  <c r="H779" i="1"/>
  <c r="G779" i="1"/>
  <c r="D779" i="1"/>
  <c r="C779" i="1"/>
  <c r="H778" i="1"/>
  <c r="G778" i="1"/>
  <c r="D778" i="1"/>
  <c r="C778" i="1"/>
  <c r="D777" i="1"/>
  <c r="C777" i="1"/>
  <c r="H777" i="1" s="1"/>
  <c r="H776" i="1"/>
  <c r="G776" i="1"/>
  <c r="D776" i="1"/>
  <c r="C776" i="1"/>
  <c r="H775" i="1"/>
  <c r="G775" i="1"/>
  <c r="D775" i="1"/>
  <c r="C775" i="1"/>
  <c r="D774" i="1"/>
  <c r="C774" i="1"/>
  <c r="H774" i="1" s="1"/>
  <c r="H773" i="1"/>
  <c r="G773" i="1"/>
  <c r="D773" i="1"/>
  <c r="C773" i="1"/>
  <c r="H772" i="1"/>
  <c r="G772" i="1"/>
  <c r="D772" i="1"/>
  <c r="C772" i="1"/>
  <c r="D771" i="1"/>
  <c r="C771" i="1"/>
  <c r="H771" i="1" s="1"/>
  <c r="H770" i="1"/>
  <c r="G770" i="1"/>
  <c r="D770" i="1"/>
  <c r="C770" i="1"/>
  <c r="H769" i="1"/>
  <c r="G769" i="1"/>
  <c r="D769" i="1"/>
  <c r="C769" i="1"/>
  <c r="D768" i="1"/>
  <c r="C768" i="1"/>
  <c r="H768" i="1" s="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D755" i="1"/>
  <c r="C755" i="1"/>
  <c r="H755" i="1" s="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D719" i="1"/>
  <c r="C719" i="1"/>
  <c r="H719" i="1" s="1"/>
  <c r="G718" i="1"/>
  <c r="D718" i="1"/>
  <c r="C718" i="1"/>
  <c r="D717" i="1"/>
  <c r="C717" i="1"/>
  <c r="H716" i="1"/>
  <c r="G716" i="1"/>
  <c r="D716" i="1"/>
  <c r="C716" i="1"/>
  <c r="H715" i="1"/>
  <c r="G715" i="1"/>
  <c r="D715" i="1"/>
  <c r="C715" i="1"/>
  <c r="D714" i="1"/>
  <c r="C714" i="1"/>
  <c r="D713" i="1"/>
  <c r="C713" i="1"/>
  <c r="H713" i="1" s="1"/>
  <c r="H712" i="1"/>
  <c r="G712" i="1"/>
  <c r="D712" i="1"/>
  <c r="C712" i="1"/>
  <c r="D711" i="1"/>
  <c r="C711" i="1"/>
  <c r="D710" i="1"/>
  <c r="C710" i="1"/>
  <c r="D709" i="1"/>
  <c r="C709" i="1"/>
  <c r="D708" i="1"/>
  <c r="C708" i="1"/>
  <c r="H707" i="1"/>
  <c r="G707" i="1"/>
  <c r="D707" i="1"/>
  <c r="C707" i="1"/>
  <c r="H706" i="1"/>
  <c r="G706" i="1"/>
  <c r="D706" i="1"/>
  <c r="C706" i="1"/>
  <c r="D705" i="1"/>
  <c r="C705" i="1"/>
  <c r="H704" i="1"/>
  <c r="G704" i="1"/>
  <c r="D704" i="1"/>
  <c r="C704" i="1"/>
  <c r="D703" i="1"/>
  <c r="H703" i="1" s="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D691" i="1"/>
  <c r="C691" i="1"/>
  <c r="D690" i="1"/>
  <c r="C690" i="1"/>
  <c r="H689" i="1"/>
  <c r="G689" i="1"/>
  <c r="D689" i="1"/>
  <c r="C689" i="1"/>
  <c r="H688" i="1"/>
  <c r="G688" i="1"/>
  <c r="D688" i="1"/>
  <c r="C688" i="1"/>
  <c r="D687" i="1"/>
  <c r="C687" i="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D670" i="1"/>
  <c r="G670" i="1" s="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D658" i="1"/>
  <c r="H658" i="1" s="1"/>
  <c r="C658" i="1"/>
  <c r="D657" i="1"/>
  <c r="C657" i="1"/>
  <c r="H657" i="1" s="1"/>
  <c r="H656" i="1"/>
  <c r="G656" i="1"/>
  <c r="D656" i="1"/>
  <c r="C656" i="1"/>
  <c r="D655" i="1"/>
  <c r="C655" i="1"/>
  <c r="H655" i="1" s="1"/>
  <c r="D654" i="1"/>
  <c r="C654" i="1"/>
  <c r="D653" i="1"/>
  <c r="C653" i="1"/>
  <c r="H653" i="1" s="1"/>
  <c r="H652" i="1"/>
  <c r="G652" i="1"/>
  <c r="D652" i="1"/>
  <c r="C652" i="1"/>
  <c r="D651" i="1"/>
  <c r="C651" i="1"/>
  <c r="D650" i="1"/>
  <c r="H650" i="1" s="1"/>
  <c r="C650" i="1"/>
  <c r="D649" i="1"/>
  <c r="C649" i="1"/>
  <c r="H649" i="1" s="1"/>
  <c r="D648" i="1"/>
  <c r="C648" i="1"/>
  <c r="G647" i="1"/>
  <c r="D647" i="1"/>
  <c r="C647" i="1"/>
  <c r="H647" i="1" s="1"/>
  <c r="D646" i="1"/>
  <c r="C646" i="1"/>
  <c r="C645" i="1"/>
  <c r="D644" i="1"/>
  <c r="C644" i="1"/>
  <c r="D643" i="1"/>
  <c r="H643" i="1" s="1"/>
  <c r="C643" i="1"/>
  <c r="D642" i="1"/>
  <c r="C642" i="1"/>
  <c r="D641" i="1"/>
  <c r="C641" i="1"/>
  <c r="G641" i="1" s="1"/>
  <c r="H632" i="1"/>
  <c r="G632" i="1"/>
  <c r="D632" i="1"/>
  <c r="C632" i="1"/>
  <c r="D631" i="1"/>
  <c r="C631" i="1"/>
  <c r="H631" i="1" s="1"/>
  <c r="H628" i="1"/>
  <c r="G628" i="1"/>
  <c r="D628" i="1"/>
  <c r="C628" i="1"/>
  <c r="H627" i="1"/>
  <c r="D627" i="1"/>
  <c r="C627" i="1"/>
  <c r="G627" i="1" s="1"/>
  <c r="H626" i="1"/>
  <c r="D626" i="1"/>
  <c r="C626" i="1"/>
  <c r="G626" i="1" s="1"/>
  <c r="H625" i="1"/>
  <c r="G625" i="1"/>
  <c r="D625" i="1"/>
  <c r="C625" i="1"/>
  <c r="H624" i="1"/>
  <c r="D624" i="1"/>
  <c r="C624" i="1"/>
  <c r="G624" i="1" s="1"/>
  <c r="H623" i="1"/>
  <c r="D623" i="1"/>
  <c r="C623" i="1"/>
  <c r="G623" i="1" s="1"/>
  <c r="H622" i="1"/>
  <c r="G622" i="1"/>
  <c r="D622" i="1"/>
  <c r="C622" i="1"/>
  <c r="H621" i="1"/>
  <c r="D621" i="1"/>
  <c r="C621" i="1"/>
  <c r="G621" i="1" s="1"/>
  <c r="H620" i="1"/>
  <c r="D620" i="1"/>
  <c r="C620" i="1"/>
  <c r="G620" i="1" s="1"/>
  <c r="D619" i="1"/>
  <c r="H618" i="1"/>
  <c r="G618" i="1"/>
  <c r="D618" i="1"/>
  <c r="C618" i="1"/>
  <c r="G617" i="1"/>
  <c r="D617" i="1"/>
  <c r="C617" i="1"/>
  <c r="H617" i="1" s="1"/>
  <c r="H616" i="1"/>
  <c r="G616" i="1"/>
  <c r="D616" i="1"/>
  <c r="C616" i="1"/>
  <c r="H615" i="1"/>
  <c r="G615" i="1"/>
  <c r="D615" i="1"/>
  <c r="C615" i="1"/>
  <c r="G614" i="1"/>
  <c r="D614" i="1"/>
  <c r="C614" i="1"/>
  <c r="H614" i="1" s="1"/>
  <c r="H613" i="1"/>
  <c r="G613" i="1"/>
  <c r="D613" i="1"/>
  <c r="C613" i="1"/>
  <c r="H612" i="1"/>
  <c r="G612" i="1"/>
  <c r="D612" i="1"/>
  <c r="C612" i="1"/>
  <c r="D611" i="1"/>
  <c r="G611" i="1" s="1"/>
  <c r="C611" i="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D600" i="1"/>
  <c r="C600" i="1"/>
  <c r="D599" i="1"/>
  <c r="H598" i="1"/>
  <c r="G598" i="1"/>
  <c r="D598" i="1"/>
  <c r="C598" i="1"/>
  <c r="H597" i="1"/>
  <c r="G597" i="1"/>
  <c r="D597" i="1"/>
  <c r="C597" i="1"/>
  <c r="G596" i="1"/>
  <c r="D596" i="1"/>
  <c r="C596" i="1"/>
  <c r="H596" i="1" s="1"/>
  <c r="H595" i="1"/>
  <c r="G595" i="1"/>
  <c r="D595" i="1"/>
  <c r="C595" i="1"/>
  <c r="H594" i="1"/>
  <c r="G594" i="1"/>
  <c r="D594" i="1"/>
  <c r="C594" i="1"/>
  <c r="G593" i="1"/>
  <c r="D593" i="1"/>
  <c r="C593" i="1"/>
  <c r="H593" i="1" s="1"/>
  <c r="H592" i="1"/>
  <c r="G592" i="1"/>
  <c r="D592" i="1"/>
  <c r="C592" i="1"/>
  <c r="H591" i="1"/>
  <c r="G591" i="1"/>
  <c r="D591" i="1"/>
  <c r="C591" i="1"/>
  <c r="G590" i="1"/>
  <c r="D590" i="1"/>
  <c r="C590" i="1"/>
  <c r="H590" i="1" s="1"/>
  <c r="D589" i="1"/>
  <c r="C589" i="1"/>
  <c r="H589" i="1" s="1"/>
  <c r="H588" i="1"/>
  <c r="G588" i="1"/>
  <c r="D588" i="1"/>
  <c r="C588" i="1"/>
  <c r="D586" i="1"/>
  <c r="C586" i="1"/>
  <c r="H585" i="1"/>
  <c r="G585" i="1"/>
  <c r="D585" i="1"/>
  <c r="C585" i="1"/>
  <c r="G584" i="1"/>
  <c r="D584" i="1"/>
  <c r="C584" i="1"/>
  <c r="H584" i="1" s="1"/>
  <c r="D583" i="1"/>
  <c r="C583" i="1"/>
  <c r="H583" i="1" s="1"/>
  <c r="H582" i="1"/>
  <c r="G582" i="1"/>
  <c r="D582" i="1"/>
  <c r="C582" i="1"/>
  <c r="G581" i="1"/>
  <c r="D581" i="1"/>
  <c r="C581" i="1"/>
  <c r="H581" i="1" s="1"/>
  <c r="D580" i="1"/>
  <c r="C580" i="1"/>
  <c r="H580" i="1" s="1"/>
  <c r="H579" i="1"/>
  <c r="G579" i="1"/>
  <c r="D579" i="1"/>
  <c r="C579" i="1"/>
  <c r="G578" i="1"/>
  <c r="D578" i="1"/>
  <c r="C578" i="1"/>
  <c r="H578" i="1" s="1"/>
  <c r="D577" i="1"/>
  <c r="C577" i="1"/>
  <c r="H577" i="1" s="1"/>
  <c r="H576" i="1"/>
  <c r="G576" i="1"/>
  <c r="D576" i="1"/>
  <c r="C576" i="1"/>
  <c r="G575" i="1"/>
  <c r="D575" i="1"/>
  <c r="C575" i="1"/>
  <c r="H575" i="1" s="1"/>
  <c r="D574" i="1"/>
  <c r="H573" i="1"/>
  <c r="G573" i="1"/>
  <c r="D573" i="1"/>
  <c r="C573" i="1"/>
  <c r="G572" i="1"/>
  <c r="D572" i="1"/>
  <c r="C572" i="1"/>
  <c r="H572" i="1" s="1"/>
  <c r="D571" i="1"/>
  <c r="C571" i="1"/>
  <c r="H570" i="1"/>
  <c r="G570" i="1"/>
  <c r="D570" i="1"/>
  <c r="C570" i="1"/>
  <c r="G569" i="1"/>
  <c r="D569" i="1"/>
  <c r="C569" i="1"/>
  <c r="H569" i="1" s="1"/>
  <c r="D568" i="1"/>
  <c r="C568" i="1"/>
  <c r="H568" i="1" s="1"/>
  <c r="H567" i="1"/>
  <c r="G567" i="1"/>
  <c r="D567" i="1"/>
  <c r="C567" i="1"/>
  <c r="G566" i="1"/>
  <c r="D566" i="1"/>
  <c r="C566" i="1"/>
  <c r="H566" i="1" s="1"/>
  <c r="D565" i="1"/>
  <c r="C565" i="1"/>
  <c r="H564" i="1"/>
  <c r="G564" i="1"/>
  <c r="D564" i="1"/>
  <c r="C564" i="1"/>
  <c r="G563" i="1"/>
  <c r="D563" i="1"/>
  <c r="C563" i="1"/>
  <c r="H563" i="1" s="1"/>
  <c r="D562" i="1"/>
  <c r="C562" i="1"/>
  <c r="H562" i="1" s="1"/>
  <c r="H561" i="1"/>
  <c r="G561" i="1"/>
  <c r="D561" i="1"/>
  <c r="C561" i="1"/>
  <c r="G560" i="1"/>
  <c r="D560" i="1"/>
  <c r="C560" i="1"/>
  <c r="H560" i="1" s="1"/>
  <c r="D559" i="1"/>
  <c r="C559" i="1"/>
  <c r="H558" i="1"/>
  <c r="G558" i="1"/>
  <c r="D558" i="1"/>
  <c r="C558" i="1"/>
  <c r="G557" i="1"/>
  <c r="D557" i="1"/>
  <c r="C557" i="1"/>
  <c r="H557" i="1" s="1"/>
  <c r="D556" i="1"/>
  <c r="C556" i="1"/>
  <c r="H556" i="1" s="1"/>
  <c r="H555" i="1"/>
  <c r="G555" i="1"/>
  <c r="D555" i="1"/>
  <c r="C555" i="1"/>
  <c r="G554" i="1"/>
  <c r="D554" i="1"/>
  <c r="C554" i="1"/>
  <c r="H554" i="1" s="1"/>
  <c r="D553" i="1"/>
  <c r="C553" i="1"/>
  <c r="H552" i="1"/>
  <c r="G552" i="1"/>
  <c r="D552" i="1"/>
  <c r="C552" i="1"/>
  <c r="G551" i="1"/>
  <c r="D551" i="1"/>
  <c r="C551" i="1"/>
  <c r="H551" i="1" s="1"/>
  <c r="D550" i="1"/>
  <c r="C550" i="1"/>
  <c r="H550" i="1" s="1"/>
  <c r="H549" i="1"/>
  <c r="G549" i="1"/>
  <c r="D549" i="1"/>
  <c r="C549" i="1"/>
  <c r="G548" i="1"/>
  <c r="D548" i="1"/>
  <c r="C548" i="1"/>
  <c r="H548" i="1" s="1"/>
  <c r="D547" i="1"/>
  <c r="C547" i="1"/>
  <c r="H546" i="1"/>
  <c r="G546" i="1"/>
  <c r="D546" i="1"/>
  <c r="C546" i="1"/>
  <c r="G545" i="1"/>
  <c r="D545" i="1"/>
  <c r="C545" i="1"/>
  <c r="H545" i="1" s="1"/>
  <c r="D544" i="1"/>
  <c r="C544" i="1"/>
  <c r="H544" i="1" s="1"/>
  <c r="H543" i="1"/>
  <c r="G543" i="1"/>
  <c r="D543" i="1"/>
  <c r="C543" i="1"/>
  <c r="G542" i="1"/>
  <c r="D542" i="1"/>
  <c r="C542" i="1"/>
  <c r="H542" i="1" s="1"/>
  <c r="D541" i="1"/>
  <c r="C541" i="1"/>
  <c r="H540" i="1"/>
  <c r="G540" i="1"/>
  <c r="D540" i="1"/>
  <c r="C540" i="1"/>
  <c r="G539" i="1"/>
  <c r="D539" i="1"/>
  <c r="C539" i="1"/>
  <c r="H539" i="1" s="1"/>
  <c r="D538" i="1"/>
  <c r="C538" i="1"/>
  <c r="H538" i="1" s="1"/>
  <c r="H537" i="1"/>
  <c r="G537" i="1"/>
  <c r="D537" i="1"/>
  <c r="C537" i="1"/>
  <c r="G536" i="1"/>
  <c r="D536" i="1"/>
  <c r="C536" i="1"/>
  <c r="H536" i="1" s="1"/>
  <c r="D535" i="1"/>
  <c r="C535" i="1"/>
  <c r="H534" i="1"/>
  <c r="G534" i="1"/>
  <c r="D534" i="1"/>
  <c r="C534" i="1"/>
  <c r="G533" i="1"/>
  <c r="D533" i="1"/>
  <c r="C533" i="1"/>
  <c r="H533" i="1" s="1"/>
  <c r="D532" i="1"/>
  <c r="C532" i="1"/>
  <c r="H532" i="1" s="1"/>
  <c r="H531" i="1"/>
  <c r="G531" i="1"/>
  <c r="D531" i="1"/>
  <c r="C531" i="1"/>
  <c r="G530" i="1"/>
  <c r="D530" i="1"/>
  <c r="C530" i="1"/>
  <c r="H530" i="1" s="1"/>
  <c r="D529" i="1"/>
  <c r="C529" i="1"/>
  <c r="H528" i="1"/>
  <c r="G528" i="1"/>
  <c r="D528" i="1"/>
  <c r="C528" i="1"/>
  <c r="G527" i="1"/>
  <c r="D527" i="1"/>
  <c r="C527" i="1"/>
  <c r="H527" i="1" s="1"/>
  <c r="D526" i="1"/>
  <c r="C526" i="1"/>
  <c r="H526" i="1" s="1"/>
  <c r="H525" i="1"/>
  <c r="G525" i="1"/>
  <c r="D525" i="1"/>
  <c r="C525" i="1"/>
  <c r="G524" i="1"/>
  <c r="D524" i="1"/>
  <c r="C524" i="1"/>
  <c r="H524" i="1" s="1"/>
  <c r="D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D509" i="1"/>
  <c r="D508" i="1"/>
  <c r="C508" i="1"/>
  <c r="H508" i="1" s="1"/>
  <c r="H507" i="1"/>
  <c r="G507" i="1"/>
  <c r="D507" i="1"/>
  <c r="C507" i="1"/>
  <c r="G506" i="1"/>
  <c r="D506" i="1"/>
  <c r="C506" i="1"/>
  <c r="H506" i="1" s="1"/>
  <c r="D505" i="1"/>
  <c r="C505" i="1"/>
  <c r="H504" i="1"/>
  <c r="G504" i="1"/>
  <c r="D504" i="1"/>
  <c r="C504" i="1"/>
  <c r="G503" i="1"/>
  <c r="D503" i="1"/>
  <c r="C503" i="1"/>
  <c r="H503" i="1" s="1"/>
  <c r="D502" i="1"/>
  <c r="C502" i="1"/>
  <c r="H502" i="1" s="1"/>
  <c r="D501" i="1"/>
  <c r="C501" i="1"/>
  <c r="H501" i="1" s="1"/>
  <c r="G500" i="1"/>
  <c r="D500" i="1"/>
  <c r="C500" i="1"/>
  <c r="H500" i="1" s="1"/>
  <c r="D499" i="1"/>
  <c r="C499" i="1"/>
  <c r="H498" i="1"/>
  <c r="G498" i="1"/>
  <c r="D498" i="1"/>
  <c r="C498" i="1"/>
  <c r="G497" i="1"/>
  <c r="D497" i="1"/>
  <c r="C497" i="1"/>
  <c r="H497" i="1" s="1"/>
  <c r="D496" i="1"/>
  <c r="C496" i="1"/>
  <c r="H496" i="1" s="1"/>
  <c r="H495" i="1"/>
  <c r="G495" i="1"/>
  <c r="D495" i="1"/>
  <c r="C495" i="1"/>
  <c r="G494" i="1"/>
  <c r="D494" i="1"/>
  <c r="C494" i="1"/>
  <c r="H494" i="1" s="1"/>
  <c r="D493" i="1"/>
  <c r="C493" i="1"/>
  <c r="H492" i="1"/>
  <c r="G492" i="1"/>
  <c r="D492" i="1"/>
  <c r="C492" i="1"/>
  <c r="G491" i="1"/>
  <c r="D491" i="1"/>
  <c r="C491" i="1"/>
  <c r="H491" i="1" s="1"/>
  <c r="D490" i="1"/>
  <c r="C490" i="1"/>
  <c r="H490" i="1" s="1"/>
  <c r="H489" i="1"/>
  <c r="G489" i="1"/>
  <c r="D489" i="1"/>
  <c r="C489" i="1"/>
  <c r="G488" i="1"/>
  <c r="D488" i="1"/>
  <c r="C488" i="1"/>
  <c r="H488" i="1" s="1"/>
  <c r="D487" i="1"/>
  <c r="C487" i="1"/>
  <c r="H486" i="1"/>
  <c r="G486" i="1"/>
  <c r="D486" i="1"/>
  <c r="C486" i="1"/>
  <c r="G485" i="1"/>
  <c r="D485" i="1"/>
  <c r="C485" i="1"/>
  <c r="H485" i="1" s="1"/>
  <c r="D484" i="1"/>
  <c r="C484" i="1"/>
  <c r="H484" i="1" s="1"/>
  <c r="H483" i="1"/>
  <c r="G483" i="1"/>
  <c r="D483" i="1"/>
  <c r="C483" i="1"/>
  <c r="G482" i="1"/>
  <c r="D482" i="1"/>
  <c r="C482" i="1"/>
  <c r="H482" i="1" s="1"/>
  <c r="D481" i="1"/>
  <c r="C481" i="1"/>
  <c r="H480" i="1"/>
  <c r="G480" i="1"/>
  <c r="D480" i="1"/>
  <c r="C480" i="1"/>
  <c r="G479" i="1"/>
  <c r="D479" i="1"/>
  <c r="C479" i="1"/>
  <c r="H479" i="1" s="1"/>
  <c r="D478" i="1"/>
  <c r="H477" i="1"/>
  <c r="G477" i="1"/>
  <c r="D477" i="1"/>
  <c r="C477" i="1"/>
  <c r="G476" i="1"/>
  <c r="D476" i="1"/>
  <c r="C476" i="1"/>
  <c r="H476" i="1" s="1"/>
  <c r="D475" i="1"/>
  <c r="C475" i="1"/>
  <c r="H474" i="1"/>
  <c r="G474" i="1"/>
  <c r="D474" i="1"/>
  <c r="C474" i="1"/>
  <c r="G473" i="1"/>
  <c r="D473" i="1"/>
  <c r="C473" i="1"/>
  <c r="H473" i="1" s="1"/>
  <c r="D472" i="1"/>
  <c r="C472" i="1"/>
  <c r="H472" i="1" s="1"/>
  <c r="H471" i="1"/>
  <c r="G471" i="1"/>
  <c r="D471" i="1"/>
  <c r="C471" i="1"/>
  <c r="G470" i="1"/>
  <c r="D470" i="1"/>
  <c r="C470" i="1"/>
  <c r="H470" i="1" s="1"/>
  <c r="D469" i="1"/>
  <c r="C469" i="1"/>
  <c r="H468" i="1"/>
  <c r="G468" i="1"/>
  <c r="D468" i="1"/>
  <c r="C468" i="1"/>
  <c r="G467" i="1"/>
  <c r="D467" i="1"/>
  <c r="C467" i="1"/>
  <c r="H467" i="1" s="1"/>
  <c r="D466" i="1"/>
  <c r="C466" i="1"/>
  <c r="H466" i="1" s="1"/>
  <c r="H465" i="1"/>
  <c r="G465" i="1"/>
  <c r="D465" i="1"/>
  <c r="C465" i="1"/>
  <c r="G464" i="1"/>
  <c r="D464" i="1"/>
  <c r="C464" i="1"/>
  <c r="H464" i="1" s="1"/>
  <c r="D463" i="1"/>
  <c r="C463" i="1"/>
  <c r="H462" i="1"/>
  <c r="G462" i="1"/>
  <c r="D462" i="1"/>
  <c r="C462" i="1"/>
  <c r="G461" i="1"/>
  <c r="D461" i="1"/>
  <c r="C461" i="1"/>
  <c r="H461" i="1" s="1"/>
  <c r="D460" i="1"/>
  <c r="C460" i="1"/>
  <c r="H460" i="1" s="1"/>
  <c r="H459" i="1"/>
  <c r="G459" i="1"/>
  <c r="D459" i="1"/>
  <c r="C459" i="1"/>
  <c r="G458" i="1"/>
  <c r="D458" i="1"/>
  <c r="C458" i="1"/>
  <c r="H458" i="1" s="1"/>
  <c r="D457" i="1"/>
  <c r="C457" i="1"/>
  <c r="H456" i="1"/>
  <c r="G456" i="1"/>
  <c r="D456" i="1"/>
  <c r="C456" i="1"/>
  <c r="G455" i="1"/>
  <c r="D455" i="1"/>
  <c r="C455" i="1"/>
  <c r="H455" i="1" s="1"/>
  <c r="D454" i="1"/>
  <c r="C454" i="1"/>
  <c r="H454" i="1" s="1"/>
  <c r="D453" i="1"/>
  <c r="G452" i="1"/>
  <c r="D452" i="1"/>
  <c r="C452" i="1"/>
  <c r="H452" i="1" s="1"/>
  <c r="D451" i="1"/>
  <c r="C451" i="1"/>
  <c r="H450" i="1"/>
  <c r="G450" i="1"/>
  <c r="D450" i="1"/>
  <c r="C450" i="1"/>
  <c r="G449"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G425" i="1"/>
  <c r="D425" i="1"/>
  <c r="C425" i="1"/>
  <c r="H425" i="1" s="1"/>
  <c r="D424" i="1"/>
  <c r="C424" i="1"/>
  <c r="H423" i="1"/>
  <c r="G423" i="1"/>
  <c r="D423" i="1"/>
  <c r="C423" i="1"/>
  <c r="G422" i="1"/>
  <c r="D422" i="1"/>
  <c r="C422" i="1"/>
  <c r="H422" i="1" s="1"/>
  <c r="D421" i="1"/>
  <c r="C421" i="1"/>
  <c r="H420" i="1"/>
  <c r="G420" i="1"/>
  <c r="D420" i="1"/>
  <c r="C420" i="1"/>
  <c r="G419" i="1"/>
  <c r="D419" i="1"/>
  <c r="C419" i="1"/>
  <c r="H419" i="1" s="1"/>
  <c r="D418" i="1"/>
  <c r="C418" i="1"/>
  <c r="H417" i="1"/>
  <c r="G417" i="1"/>
  <c r="D417" i="1"/>
  <c r="C417" i="1"/>
  <c r="G416" i="1"/>
  <c r="D416" i="1"/>
  <c r="C416" i="1"/>
  <c r="H416" i="1" s="1"/>
  <c r="D415" i="1"/>
  <c r="D414" i="1"/>
  <c r="C413" i="1"/>
  <c r="D412" i="1"/>
  <c r="C412" i="1"/>
  <c r="C411" i="1"/>
  <c r="D406" i="1"/>
  <c r="C406" i="1"/>
  <c r="D405" i="1"/>
  <c r="C405" i="1"/>
  <c r="D404" i="1"/>
  <c r="C404" i="1"/>
  <c r="H404" i="1" s="1"/>
  <c r="G401" i="1"/>
  <c r="D401" i="1"/>
  <c r="C401" i="1"/>
  <c r="H401" i="1" s="1"/>
  <c r="D400" i="1"/>
  <c r="C400" i="1"/>
  <c r="H399" i="1"/>
  <c r="G399" i="1"/>
  <c r="D399" i="1"/>
  <c r="C399" i="1"/>
  <c r="D398" i="1"/>
  <c r="C398" i="1"/>
  <c r="D397" i="1"/>
  <c r="C397" i="1"/>
  <c r="H396" i="1"/>
  <c r="G396" i="1"/>
  <c r="D396" i="1"/>
  <c r="C396" i="1"/>
  <c r="G395" i="1"/>
  <c r="D395" i="1"/>
  <c r="C395" i="1"/>
  <c r="H395" i="1" s="1"/>
  <c r="D394" i="1"/>
  <c r="C394" i="1"/>
  <c r="H393" i="1"/>
  <c r="G393" i="1"/>
  <c r="D393" i="1"/>
  <c r="C393" i="1"/>
  <c r="D392" i="1"/>
  <c r="C392" i="1"/>
  <c r="H392" i="1" s="1"/>
  <c r="H391" i="1"/>
  <c r="G391" i="1"/>
  <c r="D391" i="1"/>
  <c r="C391" i="1"/>
  <c r="D390" i="1"/>
  <c r="C390" i="1"/>
  <c r="D389" i="1"/>
  <c r="C389" i="1"/>
  <c r="D388" i="1"/>
  <c r="G388" i="1" s="1"/>
  <c r="C388" i="1"/>
  <c r="H388" i="1" s="1"/>
  <c r="H387" i="1"/>
  <c r="G387" i="1"/>
  <c r="D387" i="1"/>
  <c r="C387" i="1"/>
  <c r="D386" i="1"/>
  <c r="D385" i="1"/>
  <c r="C385" i="1"/>
  <c r="H385" i="1" s="1"/>
  <c r="H384" i="1"/>
  <c r="G384" i="1"/>
  <c r="D384" i="1"/>
  <c r="C384" i="1"/>
  <c r="G383" i="1"/>
  <c r="D383" i="1"/>
  <c r="C383" i="1"/>
  <c r="H383" i="1" s="1"/>
  <c r="D382" i="1"/>
  <c r="C382" i="1"/>
  <c r="H382" i="1" s="1"/>
  <c r="D381" i="1"/>
  <c r="C381" i="1"/>
  <c r="D380" i="1"/>
  <c r="C380" i="1"/>
  <c r="D379" i="1"/>
  <c r="C379" i="1"/>
  <c r="H379" i="1" s="1"/>
  <c r="D378" i="1"/>
  <c r="D377" i="1"/>
  <c r="C377" i="1"/>
  <c r="H377" i="1" s="1"/>
  <c r="D376" i="1"/>
  <c r="C376" i="1"/>
  <c r="H376" i="1" s="1"/>
  <c r="H375" i="1"/>
  <c r="G375" i="1"/>
  <c r="D375" i="1"/>
  <c r="C375" i="1"/>
  <c r="D374" i="1"/>
  <c r="C374" i="1"/>
  <c r="H374" i="1" s="1"/>
  <c r="C373" i="1"/>
  <c r="H372" i="1"/>
  <c r="G372" i="1"/>
  <c r="D372" i="1"/>
  <c r="C372" i="1"/>
  <c r="D371" i="1"/>
  <c r="C371" i="1"/>
  <c r="G370" i="1"/>
  <c r="D370" i="1"/>
  <c r="C370" i="1"/>
  <c r="H370" i="1" s="1"/>
  <c r="H369" i="1"/>
  <c r="G369" i="1"/>
  <c r="D369" i="1"/>
  <c r="C369" i="1"/>
  <c r="G368" i="1"/>
  <c r="D368" i="1"/>
  <c r="C368" i="1"/>
  <c r="H368" i="1" s="1"/>
  <c r="D367" i="1"/>
  <c r="C367" i="1"/>
  <c r="D366" i="1"/>
  <c r="C366" i="1"/>
  <c r="D365" i="1"/>
  <c r="C365" i="1"/>
  <c r="D364" i="1"/>
  <c r="C364" i="1"/>
  <c r="D363" i="1"/>
  <c r="C363" i="1"/>
  <c r="H363" i="1" s="1"/>
  <c r="D362" i="1"/>
  <c r="C362" i="1"/>
  <c r="D361" i="1"/>
  <c r="C361" i="1"/>
  <c r="H360" i="1"/>
  <c r="D360" i="1"/>
  <c r="C360" i="1"/>
  <c r="G360" i="1" s="1"/>
  <c r="D359" i="1"/>
  <c r="C359" i="1"/>
  <c r="H357" i="1"/>
  <c r="G357" i="1"/>
  <c r="D357" i="1"/>
  <c r="C357" i="1"/>
  <c r="H356" i="1"/>
  <c r="G356" i="1"/>
  <c r="D356" i="1"/>
  <c r="C356" i="1"/>
  <c r="D355" i="1"/>
  <c r="C355" i="1"/>
  <c r="H355" i="1" s="1"/>
  <c r="D354" i="1"/>
  <c r="C354" i="1"/>
  <c r="H353" i="1"/>
  <c r="G353" i="1"/>
  <c r="D353" i="1"/>
  <c r="C353" i="1"/>
  <c r="D352" i="1"/>
  <c r="C352" i="1"/>
  <c r="H352" i="1" s="1"/>
  <c r="D351" i="1"/>
  <c r="H351" i="1" s="1"/>
  <c r="C351" i="1"/>
  <c r="H350" i="1"/>
  <c r="G350" i="1"/>
  <c r="D350" i="1"/>
  <c r="C350" i="1"/>
  <c r="D349" i="1"/>
  <c r="C349" i="1"/>
  <c r="H349" i="1" s="1"/>
  <c r="D348" i="1"/>
  <c r="C348" i="1"/>
  <c r="H348" i="1" s="1"/>
  <c r="H347" i="1"/>
  <c r="D347" i="1"/>
  <c r="C347" i="1"/>
  <c r="G347" i="1" s="1"/>
  <c r="D344" i="1"/>
  <c r="C344" i="1"/>
  <c r="H344" i="1" s="1"/>
  <c r="H343" i="1"/>
  <c r="D343" i="1"/>
  <c r="C343" i="1"/>
  <c r="G343" i="1" s="1"/>
  <c r="H342" i="1"/>
  <c r="G342" i="1"/>
  <c r="D342" i="1"/>
  <c r="C342" i="1"/>
  <c r="D341" i="1"/>
  <c r="C341" i="1"/>
  <c r="H341" i="1" s="1"/>
  <c r="H340" i="1"/>
  <c r="D340" i="1"/>
  <c r="C340" i="1"/>
  <c r="G340" i="1" s="1"/>
  <c r="H339" i="1"/>
  <c r="G339" i="1"/>
  <c r="D339" i="1"/>
  <c r="C339" i="1"/>
  <c r="D338" i="1"/>
  <c r="C338" i="1"/>
  <c r="H338" i="1" s="1"/>
  <c r="H337" i="1"/>
  <c r="D337" i="1"/>
  <c r="C337" i="1"/>
  <c r="G337" i="1" s="1"/>
  <c r="H336" i="1"/>
  <c r="G336" i="1"/>
  <c r="D336" i="1"/>
  <c r="C336" i="1"/>
  <c r="D335" i="1"/>
  <c r="C335" i="1"/>
  <c r="H335" i="1" s="1"/>
  <c r="H334" i="1"/>
  <c r="D334" i="1"/>
  <c r="C334" i="1"/>
  <c r="G334" i="1" s="1"/>
  <c r="H333" i="1"/>
  <c r="G333" i="1"/>
  <c r="D333" i="1"/>
  <c r="C333" i="1"/>
  <c r="D332" i="1"/>
  <c r="C332" i="1"/>
  <c r="H332" i="1" s="1"/>
  <c r="H331" i="1"/>
  <c r="D331" i="1"/>
  <c r="C331" i="1"/>
  <c r="G331" i="1" s="1"/>
  <c r="H330" i="1"/>
  <c r="G330" i="1"/>
  <c r="D330" i="1"/>
  <c r="C330" i="1"/>
  <c r="D329" i="1"/>
  <c r="C329" i="1"/>
  <c r="H329" i="1" s="1"/>
  <c r="H328" i="1"/>
  <c r="D328" i="1"/>
  <c r="C328" i="1"/>
  <c r="G328" i="1" s="1"/>
  <c r="H327" i="1"/>
  <c r="G327" i="1"/>
  <c r="D327" i="1"/>
  <c r="C327" i="1"/>
  <c r="D326" i="1"/>
  <c r="C326" i="1"/>
  <c r="H326" i="1" s="1"/>
  <c r="H325" i="1"/>
  <c r="D325" i="1"/>
  <c r="C325" i="1"/>
  <c r="G325" i="1" s="1"/>
  <c r="H324" i="1"/>
  <c r="G324" i="1"/>
  <c r="D324" i="1"/>
  <c r="C324" i="1"/>
  <c r="D323" i="1"/>
  <c r="C323" i="1"/>
  <c r="H323" i="1" s="1"/>
  <c r="H322" i="1"/>
  <c r="D322" i="1"/>
  <c r="C322" i="1"/>
  <c r="G322" i="1" s="1"/>
  <c r="H321" i="1"/>
  <c r="G321" i="1"/>
  <c r="D321" i="1"/>
  <c r="C321" i="1"/>
  <c r="D320" i="1"/>
  <c r="C320" i="1"/>
  <c r="H320" i="1" s="1"/>
  <c r="H319" i="1"/>
  <c r="D319" i="1"/>
  <c r="C319" i="1"/>
  <c r="G319" i="1" s="1"/>
  <c r="H318" i="1"/>
  <c r="G318" i="1"/>
  <c r="D318" i="1"/>
  <c r="C318" i="1"/>
  <c r="D317" i="1"/>
  <c r="C317" i="1"/>
  <c r="H317" i="1" s="1"/>
  <c r="H316" i="1"/>
  <c r="D316" i="1"/>
  <c r="C316" i="1"/>
  <c r="G316" i="1" s="1"/>
  <c r="H315" i="1"/>
  <c r="G315" i="1"/>
  <c r="D315" i="1"/>
  <c r="C315" i="1"/>
  <c r="D314" i="1"/>
  <c r="C314" i="1"/>
  <c r="H314" i="1" s="1"/>
  <c r="H313" i="1"/>
  <c r="D313" i="1"/>
  <c r="C313" i="1"/>
  <c r="G313" i="1" s="1"/>
  <c r="H312" i="1"/>
  <c r="G312" i="1"/>
  <c r="D312" i="1"/>
  <c r="C312" i="1"/>
  <c r="D311" i="1"/>
  <c r="C311" i="1"/>
  <c r="H311" i="1" s="1"/>
  <c r="H310" i="1"/>
  <c r="D310" i="1"/>
  <c r="C310" i="1"/>
  <c r="G310" i="1" s="1"/>
  <c r="D309" i="1"/>
  <c r="C309" i="1"/>
  <c r="H309" i="1" s="1"/>
  <c r="D308" i="1"/>
  <c r="C308" i="1"/>
  <c r="H308" i="1" s="1"/>
  <c r="D307" i="1"/>
  <c r="C307" i="1"/>
  <c r="D306" i="1"/>
  <c r="D305" i="1"/>
  <c r="C305" i="1"/>
  <c r="H305" i="1" s="1"/>
  <c r="H304" i="1"/>
  <c r="D304" i="1"/>
  <c r="C304" i="1"/>
  <c r="G304" i="1" s="1"/>
  <c r="H303" i="1"/>
  <c r="G303" i="1"/>
  <c r="D303" i="1"/>
  <c r="C303" i="1"/>
  <c r="D302" i="1"/>
  <c r="C302" i="1"/>
  <c r="H302" i="1" s="1"/>
  <c r="H301" i="1"/>
  <c r="D301" i="1"/>
  <c r="C301" i="1"/>
  <c r="G301" i="1" s="1"/>
  <c r="H300" i="1"/>
  <c r="G300" i="1"/>
  <c r="D300" i="1"/>
  <c r="C300" i="1"/>
  <c r="D299" i="1"/>
  <c r="C299" i="1"/>
  <c r="H299" i="1" s="1"/>
  <c r="H298" i="1"/>
  <c r="D298" i="1"/>
  <c r="C298" i="1"/>
  <c r="G298" i="1" s="1"/>
  <c r="H297" i="1"/>
  <c r="G297" i="1"/>
  <c r="D297" i="1"/>
  <c r="C297" i="1"/>
  <c r="D296" i="1"/>
  <c r="C296" i="1"/>
  <c r="H296" i="1" s="1"/>
  <c r="D295" i="1"/>
  <c r="C295" i="1"/>
  <c r="D294" i="1"/>
  <c r="H292" i="1"/>
  <c r="D292" i="1"/>
  <c r="C292" i="1"/>
  <c r="G292" i="1" s="1"/>
  <c r="D291" i="1"/>
  <c r="C291" i="1"/>
  <c r="D290" i="1"/>
  <c r="C290" i="1"/>
  <c r="H289" i="1"/>
  <c r="D289" i="1"/>
  <c r="C289" i="1"/>
  <c r="G289" i="1" s="1"/>
  <c r="D288" i="1"/>
  <c r="C288" i="1"/>
  <c r="D284" i="1"/>
  <c r="C284" i="1"/>
  <c r="H284" i="1" s="1"/>
  <c r="H283" i="1"/>
  <c r="D283" i="1"/>
  <c r="C283" i="1"/>
  <c r="G283" i="1" s="1"/>
  <c r="H282" i="1"/>
  <c r="G282" i="1"/>
  <c r="D282" i="1"/>
  <c r="C282" i="1"/>
  <c r="D281" i="1"/>
  <c r="C281" i="1"/>
  <c r="H281" i="1" s="1"/>
  <c r="H280" i="1"/>
  <c r="D280" i="1"/>
  <c r="C280" i="1"/>
  <c r="G280" i="1" s="1"/>
  <c r="H279" i="1"/>
  <c r="G279" i="1"/>
  <c r="D279" i="1"/>
  <c r="C279" i="1"/>
  <c r="D278" i="1"/>
  <c r="C278" i="1"/>
  <c r="H278" i="1" s="1"/>
  <c r="H277" i="1"/>
  <c r="D277" i="1"/>
  <c r="C277" i="1"/>
  <c r="G277" i="1" s="1"/>
  <c r="D276" i="1"/>
  <c r="H276" i="1" s="1"/>
  <c r="C276" i="1"/>
  <c r="D275" i="1"/>
  <c r="C275" i="1"/>
  <c r="H274" i="1"/>
  <c r="D274" i="1"/>
  <c r="C274" i="1"/>
  <c r="G274" i="1" s="1"/>
  <c r="H273" i="1"/>
  <c r="G273" i="1"/>
  <c r="D273" i="1"/>
  <c r="C273" i="1"/>
  <c r="D272" i="1"/>
  <c r="C272" i="1"/>
  <c r="H272" i="1" s="1"/>
  <c r="H271" i="1"/>
  <c r="D271" i="1"/>
  <c r="C271" i="1"/>
  <c r="G271" i="1" s="1"/>
  <c r="D270" i="1"/>
  <c r="H270" i="1" s="1"/>
  <c r="C270" i="1"/>
  <c r="D269" i="1"/>
  <c r="C269" i="1"/>
  <c r="H268" i="1"/>
  <c r="D268" i="1"/>
  <c r="C268" i="1"/>
  <c r="G268" i="1" s="1"/>
  <c r="D267" i="1"/>
  <c r="C267" i="1"/>
  <c r="H267" i="1" s="1"/>
  <c r="D266" i="1"/>
  <c r="C266" i="1"/>
  <c r="D265" i="1"/>
  <c r="C265" i="1"/>
  <c r="D264" i="1"/>
  <c r="C264" i="1"/>
  <c r="D263" i="1"/>
  <c r="C263" i="1"/>
  <c r="H263" i="1" s="1"/>
  <c r="H262" i="1"/>
  <c r="D262" i="1"/>
  <c r="C262" i="1"/>
  <c r="G262" i="1" s="1"/>
  <c r="D261" i="1"/>
  <c r="C261" i="1"/>
  <c r="D260" i="1"/>
  <c r="C260" i="1"/>
  <c r="H260" i="1" s="1"/>
  <c r="H258" i="1"/>
  <c r="G258" i="1"/>
  <c r="D258" i="1"/>
  <c r="C258" i="1"/>
  <c r="D257" i="1"/>
  <c r="C257" i="1"/>
  <c r="D256" i="1"/>
  <c r="H256" i="1" s="1"/>
  <c r="C256" i="1"/>
  <c r="D255" i="1"/>
  <c r="H255" i="1" s="1"/>
  <c r="C255" i="1"/>
  <c r="D254" i="1"/>
  <c r="C254" i="1"/>
  <c r="H254" i="1" s="1"/>
  <c r="H253" i="1"/>
  <c r="D253" i="1"/>
  <c r="C253" i="1"/>
  <c r="G253" i="1" s="1"/>
  <c r="H252" i="1"/>
  <c r="G252" i="1"/>
  <c r="D252" i="1"/>
  <c r="C252" i="1"/>
  <c r="D251" i="1"/>
  <c r="C251" i="1"/>
  <c r="H251" i="1" s="1"/>
  <c r="H250" i="1"/>
  <c r="D250" i="1"/>
  <c r="C250" i="1"/>
  <c r="G250" i="1" s="1"/>
  <c r="H249" i="1"/>
  <c r="G249" i="1"/>
  <c r="D249" i="1"/>
  <c r="C249" i="1"/>
  <c r="H247" i="1"/>
  <c r="D247" i="1"/>
  <c r="C247" i="1"/>
  <c r="G247" i="1" s="1"/>
  <c r="H246" i="1"/>
  <c r="G246" i="1"/>
  <c r="D246" i="1"/>
  <c r="C246" i="1"/>
  <c r="D245" i="1"/>
  <c r="C245" i="1"/>
  <c r="H245" i="1" s="1"/>
  <c r="H244" i="1"/>
  <c r="D244" i="1"/>
  <c r="C244" i="1"/>
  <c r="G244" i="1" s="1"/>
  <c r="H243" i="1"/>
  <c r="G243" i="1"/>
  <c r="D243" i="1"/>
  <c r="C243" i="1"/>
  <c r="D242" i="1"/>
  <c r="C242" i="1"/>
  <c r="H242" i="1" s="1"/>
  <c r="H241" i="1"/>
  <c r="D241" i="1"/>
  <c r="C241" i="1"/>
  <c r="G241" i="1" s="1"/>
  <c r="H240" i="1"/>
  <c r="G240" i="1"/>
  <c r="D240" i="1"/>
  <c r="C240" i="1"/>
  <c r="D239" i="1"/>
  <c r="C239" i="1"/>
  <c r="H239" i="1" s="1"/>
  <c r="H238" i="1"/>
  <c r="D238" i="1"/>
  <c r="C238" i="1"/>
  <c r="G238" i="1" s="1"/>
  <c r="H237" i="1"/>
  <c r="G237" i="1"/>
  <c r="D237" i="1"/>
  <c r="C237" i="1"/>
  <c r="D236" i="1"/>
  <c r="C236" i="1"/>
  <c r="H236" i="1" s="1"/>
  <c r="H235" i="1"/>
  <c r="D235" i="1"/>
  <c r="C235" i="1"/>
  <c r="G235" i="1" s="1"/>
  <c r="G234" i="1"/>
  <c r="D234" i="1"/>
  <c r="H234" i="1" s="1"/>
  <c r="C234" i="1"/>
  <c r="D233" i="1"/>
  <c r="C233" i="1"/>
  <c r="D232" i="1"/>
  <c r="H232" i="1" s="1"/>
  <c r="C232" i="1"/>
  <c r="H231" i="1"/>
  <c r="G231" i="1"/>
  <c r="D231" i="1"/>
  <c r="C231" i="1"/>
  <c r="D230" i="1"/>
  <c r="C230" i="1"/>
  <c r="D229" i="1"/>
  <c r="H229" i="1" s="1"/>
  <c r="C229" i="1"/>
  <c r="D228" i="1"/>
  <c r="C228" i="1"/>
  <c r="D227" i="1"/>
  <c r="C227" i="1"/>
  <c r="H226" i="1"/>
  <c r="D226" i="1"/>
  <c r="C226" i="1"/>
  <c r="G226" i="1" s="1"/>
  <c r="H225" i="1"/>
  <c r="G225" i="1"/>
  <c r="D225" i="1"/>
  <c r="C225" i="1"/>
  <c r="D224" i="1"/>
  <c r="C224" i="1"/>
  <c r="H223" i="1"/>
  <c r="D223" i="1"/>
  <c r="C223" i="1"/>
  <c r="G223" i="1" s="1"/>
  <c r="H222" i="1"/>
  <c r="G222" i="1"/>
  <c r="D222" i="1"/>
  <c r="C222" i="1"/>
  <c r="D221" i="1"/>
  <c r="C221" i="1"/>
  <c r="H219" i="1"/>
  <c r="G219" i="1"/>
  <c r="D219" i="1"/>
  <c r="C219" i="1"/>
  <c r="D218" i="1"/>
  <c r="C218" i="1"/>
  <c r="D217" i="1"/>
  <c r="C217" i="1"/>
  <c r="H216" i="1"/>
  <c r="G216" i="1"/>
  <c r="D216" i="1"/>
  <c r="C216" i="1"/>
  <c r="D215" i="1"/>
  <c r="C215" i="1"/>
  <c r="H214" i="1"/>
  <c r="D214" i="1"/>
  <c r="C214" i="1"/>
  <c r="G214" i="1" s="1"/>
  <c r="H213" i="1"/>
  <c r="G213" i="1"/>
  <c r="D213" i="1"/>
  <c r="C213" i="1"/>
  <c r="D212" i="1"/>
  <c r="C212" i="1"/>
  <c r="H210" i="1"/>
  <c r="G210" i="1"/>
  <c r="D210" i="1"/>
  <c r="C210" i="1"/>
  <c r="D209" i="1"/>
  <c r="C209" i="1"/>
  <c r="H208" i="1"/>
  <c r="D208" i="1"/>
  <c r="C208" i="1"/>
  <c r="G208" i="1" s="1"/>
  <c r="D207" i="1"/>
  <c r="C207" i="1"/>
  <c r="D206" i="1"/>
  <c r="C206" i="1"/>
  <c r="H205" i="1"/>
  <c r="D205" i="1"/>
  <c r="C205" i="1"/>
  <c r="G205" i="1" s="1"/>
  <c r="H204" i="1"/>
  <c r="G204" i="1"/>
  <c r="D204" i="1"/>
  <c r="C204" i="1"/>
  <c r="D203" i="1"/>
  <c r="C203" i="1"/>
  <c r="H202" i="1"/>
  <c r="D202" i="1"/>
  <c r="C202" i="1"/>
  <c r="G202" i="1" s="1"/>
  <c r="D201" i="1"/>
  <c r="C201" i="1"/>
  <c r="H201" i="1" s="1"/>
  <c r="D200" i="1"/>
  <c r="C200" i="1"/>
  <c r="H199" i="1"/>
  <c r="D199" i="1"/>
  <c r="C199" i="1"/>
  <c r="G199" i="1" s="1"/>
  <c r="C198" i="1"/>
  <c r="D197" i="1"/>
  <c r="C197" i="1"/>
  <c r="H196" i="1"/>
  <c r="D196" i="1"/>
  <c r="C196" i="1"/>
  <c r="G196" i="1" s="1"/>
  <c r="H195" i="1"/>
  <c r="G195" i="1"/>
  <c r="D195" i="1"/>
  <c r="C195" i="1"/>
  <c r="D194" i="1"/>
  <c r="C194" i="1"/>
  <c r="H193" i="1"/>
  <c r="D193" i="1"/>
  <c r="C193" i="1"/>
  <c r="G193" i="1" s="1"/>
  <c r="D191" i="1"/>
  <c r="C191" i="1"/>
  <c r="D190" i="1"/>
  <c r="C190" i="1"/>
  <c r="H190" i="1" s="1"/>
  <c r="D189" i="1"/>
  <c r="C189" i="1"/>
  <c r="D188" i="1"/>
  <c r="C188" i="1"/>
  <c r="D187" i="1"/>
  <c r="C187" i="1"/>
  <c r="D186" i="1"/>
  <c r="C186" i="1"/>
  <c r="H186" i="1" s="1"/>
  <c r="D185" i="1"/>
  <c r="C185" i="1"/>
  <c r="D184" i="1"/>
  <c r="C184" i="1"/>
  <c r="D183" i="1"/>
  <c r="C183" i="1"/>
  <c r="D182" i="1"/>
  <c r="C182" i="1"/>
  <c r="D181" i="1"/>
  <c r="C181" i="1"/>
  <c r="D180" i="1"/>
  <c r="H180" i="1" s="1"/>
  <c r="C180" i="1"/>
  <c r="D179" i="1"/>
  <c r="C179" i="1"/>
  <c r="D178" i="1"/>
  <c r="H178" i="1" s="1"/>
  <c r="C178" i="1"/>
  <c r="D177" i="1"/>
  <c r="C177" i="1"/>
  <c r="D176" i="1"/>
  <c r="C176" i="1"/>
  <c r="D175" i="1"/>
  <c r="C175" i="1"/>
  <c r="H175" i="1" s="1"/>
  <c r="D174" i="1"/>
  <c r="C174" i="1"/>
  <c r="D173" i="1"/>
  <c r="C173" i="1"/>
  <c r="D172" i="1"/>
  <c r="C172" i="1"/>
  <c r="G172" i="1" s="1"/>
  <c r="H171" i="1"/>
  <c r="G171" i="1"/>
  <c r="D171" i="1"/>
  <c r="C171" i="1"/>
  <c r="D170" i="1"/>
  <c r="C170" i="1"/>
  <c r="D169" i="1"/>
  <c r="C169" i="1"/>
  <c r="D168" i="1"/>
  <c r="C168" i="1"/>
  <c r="G168" i="1" s="1"/>
  <c r="D167" i="1"/>
  <c r="C167" i="1"/>
  <c r="D166" i="1"/>
  <c r="C166" i="1"/>
  <c r="D165" i="1"/>
  <c r="D164" i="1"/>
  <c r="C164" i="1"/>
  <c r="D163" i="1"/>
  <c r="C163" i="1"/>
  <c r="D162" i="1"/>
  <c r="C162" i="1"/>
  <c r="H162" i="1" s="1"/>
  <c r="D161" i="1"/>
  <c r="C161" i="1"/>
  <c r="C160" i="1"/>
  <c r="D158" i="1"/>
  <c r="C158" i="1"/>
  <c r="D157" i="1"/>
  <c r="C157" i="1"/>
  <c r="D156" i="1"/>
  <c r="C156" i="1"/>
  <c r="G156" i="1" s="1"/>
  <c r="D155" i="1"/>
  <c r="H154" i="1"/>
  <c r="D154" i="1"/>
  <c r="C154" i="1"/>
  <c r="H153" i="1"/>
  <c r="G153" i="1"/>
  <c r="D153" i="1"/>
  <c r="C153" i="1"/>
  <c r="D152" i="1"/>
  <c r="C152" i="1"/>
  <c r="D151" i="1"/>
  <c r="H151" i="1" s="1"/>
  <c r="C151" i="1"/>
  <c r="D150" i="1"/>
  <c r="C150" i="1"/>
  <c r="D149" i="1"/>
  <c r="C149" i="1"/>
  <c r="D146" i="1"/>
  <c r="C146" i="1"/>
  <c r="D145" i="1"/>
  <c r="C145" i="1"/>
  <c r="H144" i="1"/>
  <c r="G144" i="1"/>
  <c r="D144" i="1"/>
  <c r="C144" i="1"/>
  <c r="D143" i="1"/>
  <c r="C143" i="1"/>
  <c r="H142" i="1"/>
  <c r="D142" i="1"/>
  <c r="C142" i="1"/>
  <c r="G142" i="1" s="1"/>
  <c r="H141" i="1"/>
  <c r="G141" i="1"/>
  <c r="D141" i="1"/>
  <c r="C141" i="1"/>
  <c r="D140" i="1"/>
  <c r="C140" i="1"/>
  <c r="H139" i="1"/>
  <c r="D139" i="1"/>
  <c r="C139" i="1"/>
  <c r="G139" i="1" s="1"/>
  <c r="H138" i="1"/>
  <c r="G138" i="1"/>
  <c r="D138" i="1"/>
  <c r="C138" i="1"/>
  <c r="D137" i="1"/>
  <c r="C137" i="1"/>
  <c r="D136" i="1"/>
  <c r="C136" i="1"/>
  <c r="D135" i="1"/>
  <c r="C135" i="1"/>
  <c r="D134" i="1"/>
  <c r="C134" i="1"/>
  <c r="H133" i="1"/>
  <c r="D133" i="1"/>
  <c r="C133" i="1"/>
  <c r="G133" i="1" s="1"/>
  <c r="H132" i="1"/>
  <c r="G132" i="1"/>
  <c r="D132" i="1"/>
  <c r="C132" i="1"/>
  <c r="D131" i="1"/>
  <c r="C131" i="1"/>
  <c r="H130" i="1"/>
  <c r="D130" i="1"/>
  <c r="C130" i="1"/>
  <c r="G130" i="1" s="1"/>
  <c r="D129" i="1"/>
  <c r="D128" i="1"/>
  <c r="C128" i="1"/>
  <c r="H127" i="1"/>
  <c r="D127" i="1"/>
  <c r="C127" i="1"/>
  <c r="G127" i="1" s="1"/>
  <c r="D126" i="1"/>
  <c r="C126" i="1"/>
  <c r="H126" i="1" s="1"/>
  <c r="D125" i="1"/>
  <c r="C125" i="1"/>
  <c r="D124" i="1"/>
  <c r="D123" i="1"/>
  <c r="C123" i="1"/>
  <c r="D122" i="1"/>
  <c r="C122" i="1"/>
  <c r="C121" i="1"/>
  <c r="D119" i="1"/>
  <c r="C119" i="1"/>
  <c r="D118" i="1"/>
  <c r="C118" i="1"/>
  <c r="D117" i="1"/>
  <c r="C117" i="1"/>
  <c r="D116" i="1"/>
  <c r="C116" i="1"/>
  <c r="H115" i="1"/>
  <c r="D115" i="1"/>
  <c r="C115" i="1"/>
  <c r="G115" i="1" s="1"/>
  <c r="H114" i="1"/>
  <c r="G114" i="1"/>
  <c r="D114" i="1"/>
  <c r="C114" i="1"/>
  <c r="D113" i="1"/>
  <c r="C113" i="1"/>
  <c r="H112" i="1"/>
  <c r="D112" i="1"/>
  <c r="C112" i="1"/>
  <c r="G112" i="1" s="1"/>
  <c r="D111" i="1"/>
  <c r="C111" i="1"/>
  <c r="G111" i="1" s="1"/>
  <c r="D110" i="1"/>
  <c r="C110" i="1"/>
  <c r="D109" i="1"/>
  <c r="C109" i="1"/>
  <c r="D108" i="1"/>
  <c r="C108" i="1"/>
  <c r="D107" i="1"/>
  <c r="C107" i="1"/>
  <c r="D106" i="1"/>
  <c r="C106" i="1"/>
  <c r="H105" i="1"/>
  <c r="G105" i="1"/>
  <c r="D105" i="1"/>
  <c r="C105" i="1"/>
  <c r="D104" i="1"/>
  <c r="C104" i="1"/>
  <c r="D103" i="1"/>
  <c r="C103" i="1"/>
  <c r="D101" i="1"/>
  <c r="C101" i="1"/>
  <c r="H100" i="1"/>
  <c r="D100" i="1"/>
  <c r="C100" i="1"/>
  <c r="G100" i="1" s="1"/>
  <c r="H99" i="1"/>
  <c r="G99" i="1"/>
  <c r="D99" i="1"/>
  <c r="C99" i="1"/>
  <c r="D98" i="1"/>
  <c r="C98" i="1"/>
  <c r="H97" i="1"/>
  <c r="D97" i="1"/>
  <c r="C97" i="1"/>
  <c r="G97" i="1" s="1"/>
  <c r="H96" i="1"/>
  <c r="G96" i="1"/>
  <c r="D96" i="1"/>
  <c r="C96" i="1"/>
  <c r="D95" i="1"/>
  <c r="C95" i="1"/>
  <c r="H94" i="1"/>
  <c r="D94" i="1"/>
  <c r="C94" i="1"/>
  <c r="G94" i="1" s="1"/>
  <c r="D93" i="1"/>
  <c r="C93" i="1"/>
  <c r="D92" i="1"/>
  <c r="C92" i="1"/>
  <c r="H91" i="1"/>
  <c r="D91" i="1"/>
  <c r="C91" i="1"/>
  <c r="G91" i="1" s="1"/>
  <c r="D90" i="1"/>
  <c r="C90" i="1"/>
  <c r="G90" i="1" s="1"/>
  <c r="D89" i="1"/>
  <c r="C89" i="1"/>
  <c r="D88" i="1"/>
  <c r="C88" i="1"/>
  <c r="D87" i="1"/>
  <c r="C87" i="1"/>
  <c r="D86" i="1"/>
  <c r="C86" i="1"/>
  <c r="H85" i="1"/>
  <c r="D85" i="1"/>
  <c r="C85" i="1"/>
  <c r="G85" i="1" s="1"/>
  <c r="H84" i="1"/>
  <c r="G84" i="1"/>
  <c r="D84" i="1"/>
  <c r="C84" i="1"/>
  <c r="D83" i="1"/>
  <c r="C83" i="1"/>
  <c r="H82" i="1"/>
  <c r="D82" i="1"/>
  <c r="C82" i="1"/>
  <c r="G82" i="1" s="1"/>
  <c r="D81" i="1"/>
  <c r="C81" i="1"/>
  <c r="D80" i="1"/>
  <c r="C80" i="1"/>
  <c r="D79" i="1"/>
  <c r="C79" i="1"/>
  <c r="H77" i="1"/>
  <c r="D77" i="1"/>
  <c r="C77" i="1"/>
  <c r="H76" i="1"/>
  <c r="D76" i="1"/>
  <c r="C76" i="1"/>
  <c r="G76" i="1" s="1"/>
  <c r="H75" i="1"/>
  <c r="G75" i="1"/>
  <c r="D75" i="1"/>
  <c r="C75" i="1"/>
  <c r="H74" i="1"/>
  <c r="D74" i="1"/>
  <c r="C74" i="1"/>
  <c r="G74" i="1" s="1"/>
  <c r="H73" i="1"/>
  <c r="D73" i="1"/>
  <c r="C73" i="1"/>
  <c r="G73" i="1" s="1"/>
  <c r="H72" i="1"/>
  <c r="D72" i="1"/>
  <c r="C72" i="1"/>
  <c r="G72" i="1" s="1"/>
  <c r="D71" i="1"/>
  <c r="C71" i="1"/>
  <c r="C70" i="1"/>
  <c r="H69" i="1"/>
  <c r="G69" i="1"/>
  <c r="D69" i="1"/>
  <c r="C69" i="1"/>
  <c r="H68" i="1"/>
  <c r="D68" i="1"/>
  <c r="C68" i="1"/>
  <c r="H67" i="1"/>
  <c r="D67" i="1"/>
  <c r="C67" i="1"/>
  <c r="G67" i="1" s="1"/>
  <c r="D66" i="1"/>
  <c r="C66" i="1"/>
  <c r="G66" i="1" s="1"/>
  <c r="D65" i="1"/>
  <c r="C65" i="1"/>
  <c r="C64" i="1"/>
  <c r="H63" i="1"/>
  <c r="G63" i="1"/>
  <c r="D63" i="1"/>
  <c r="C63" i="1"/>
  <c r="D62" i="1"/>
  <c r="H62" i="1" s="1"/>
  <c r="C62" i="1"/>
  <c r="G62" i="1" s="1"/>
  <c r="C61" i="1"/>
  <c r="H60" i="1"/>
  <c r="G60" i="1"/>
  <c r="D60" i="1"/>
  <c r="C60" i="1"/>
  <c r="D59" i="1"/>
  <c r="C59" i="1"/>
  <c r="D58" i="1"/>
  <c r="C58" i="1"/>
  <c r="D57" i="1"/>
  <c r="C57" i="1"/>
  <c r="D56" i="1"/>
  <c r="C56" i="1"/>
  <c r="H56" i="1" s="1"/>
  <c r="D55" i="1"/>
  <c r="C55" i="1"/>
  <c r="G55" i="1" s="1"/>
  <c r="H54" i="1"/>
  <c r="G54" i="1"/>
  <c r="D54" i="1"/>
  <c r="C54" i="1"/>
  <c r="D53" i="1"/>
  <c r="C53" i="1"/>
  <c r="H53" i="1" s="1"/>
  <c r="H52" i="1"/>
  <c r="D52" i="1"/>
  <c r="C52" i="1"/>
  <c r="G52" i="1" s="1"/>
  <c r="D51" i="1"/>
  <c r="H51" i="1" s="1"/>
  <c r="C51" i="1"/>
  <c r="G50" i="1"/>
  <c r="D50" i="1"/>
  <c r="C50" i="1"/>
  <c r="H50" i="1" s="1"/>
  <c r="D49" i="1"/>
  <c r="C49" i="1"/>
  <c r="G49" i="1" s="1"/>
  <c r="D48" i="1"/>
  <c r="C48" i="1"/>
  <c r="H48" i="1" s="1"/>
  <c r="D47" i="1"/>
  <c r="C47" i="1"/>
  <c r="G47" i="1" s="1"/>
  <c r="H45" i="1"/>
  <c r="G45" i="1"/>
  <c r="D45" i="1"/>
  <c r="C45" i="1"/>
  <c r="G44" i="1"/>
  <c r="D44" i="1"/>
  <c r="C44" i="1"/>
  <c r="H44" i="1" s="1"/>
  <c r="H43" i="1"/>
  <c r="D43" i="1"/>
  <c r="C43" i="1"/>
  <c r="G43" i="1" s="1"/>
  <c r="G42" i="1"/>
  <c r="D42" i="1"/>
  <c r="H42" i="1" s="1"/>
  <c r="C42" i="1"/>
  <c r="D41" i="1"/>
  <c r="G41" i="1" s="1"/>
  <c r="C41" i="1"/>
  <c r="H41" i="1" s="1"/>
  <c r="H40" i="1"/>
  <c r="D40" i="1"/>
  <c r="C40" i="1"/>
  <c r="G40" i="1" s="1"/>
  <c r="D39" i="1"/>
  <c r="H39" i="1" s="1"/>
  <c r="C39" i="1"/>
  <c r="D38" i="1"/>
  <c r="C38" i="1"/>
  <c r="H38" i="1" s="1"/>
  <c r="D37" i="1"/>
  <c r="H37" i="1" s="1"/>
  <c r="C37" i="1"/>
  <c r="G36" i="1"/>
  <c r="D36" i="1"/>
  <c r="H36" i="1" s="1"/>
  <c r="C36" i="1"/>
  <c r="H35" i="1"/>
  <c r="D35" i="1"/>
  <c r="C35" i="1"/>
  <c r="G35" i="1" s="1"/>
  <c r="H34" i="1"/>
  <c r="D34" i="1"/>
  <c r="C34" i="1"/>
  <c r="G34" i="1" s="1"/>
  <c r="D33" i="1"/>
  <c r="H33" i="1" s="1"/>
  <c r="C33" i="1"/>
  <c r="H32" i="1"/>
  <c r="G32" i="1"/>
  <c r="D32" i="1"/>
  <c r="C32" i="1"/>
  <c r="D31" i="1"/>
  <c r="H31" i="1" s="1"/>
  <c r="C31" i="1"/>
  <c r="H30" i="1"/>
  <c r="G30" i="1"/>
  <c r="D30" i="1"/>
  <c r="C30" i="1"/>
  <c r="G29" i="1"/>
  <c r="D29" i="1"/>
  <c r="C29" i="1"/>
  <c r="D28" i="1"/>
  <c r="H28" i="1" s="1"/>
  <c r="C28" i="1"/>
  <c r="G28" i="1" s="1"/>
  <c r="D27" i="1"/>
  <c r="C27" i="1"/>
  <c r="D26" i="1"/>
  <c r="H26" i="1" s="1"/>
  <c r="C26" i="1"/>
  <c r="G26" i="1" s="1"/>
  <c r="D25" i="1"/>
  <c r="C25" i="1"/>
  <c r="H24" i="1"/>
  <c r="D24" i="1"/>
  <c r="G24" i="1" s="1"/>
  <c r="C24" i="1"/>
  <c r="D23" i="1"/>
  <c r="C23" i="1"/>
  <c r="H22" i="1"/>
  <c r="D22" i="1"/>
  <c r="C22" i="1"/>
  <c r="H21" i="1"/>
  <c r="G21" i="1"/>
  <c r="D21" i="1"/>
  <c r="C21" i="1"/>
  <c r="D20" i="1"/>
  <c r="C20" i="1"/>
  <c r="D19" i="1"/>
  <c r="C19" i="1"/>
  <c r="D18" i="1"/>
  <c r="H18" i="1" s="1"/>
  <c r="C18" i="1"/>
  <c r="D17" i="1"/>
  <c r="C17" i="1"/>
  <c r="H17" i="1" s="1"/>
  <c r="D16" i="1"/>
  <c r="C16" i="1"/>
  <c r="H16" i="1" s="1"/>
  <c r="D15" i="1"/>
  <c r="H15" i="1" s="1"/>
  <c r="C15" i="1"/>
  <c r="G14" i="1"/>
  <c r="D14" i="1"/>
  <c r="C14" i="1"/>
  <c r="H14" i="1" s="1"/>
  <c r="D13" i="1"/>
  <c r="C13" i="1"/>
  <c r="G13" i="1" s="1"/>
  <c r="H12" i="1"/>
  <c r="G12" i="1"/>
  <c r="D12" i="1"/>
  <c r="C12" i="1"/>
  <c r="D11" i="1"/>
  <c r="C11" i="1"/>
  <c r="D10" i="1"/>
  <c r="C10" i="1"/>
  <c r="D9" i="1"/>
  <c r="C9" i="1"/>
  <c r="D8" i="1"/>
  <c r="C8" i="1"/>
  <c r="D7" i="1"/>
  <c r="C7" i="1"/>
  <c r="D6" i="1"/>
  <c r="C6" i="1"/>
  <c r="D5" i="1"/>
  <c r="C5" i="1"/>
  <c r="D4" i="1"/>
  <c r="C4" i="1"/>
  <c r="G1310" i="1" l="1"/>
  <c r="H1307" i="1"/>
  <c r="H1302" i="1"/>
  <c r="F6" i="6"/>
  <c r="E22" i="7"/>
  <c r="J1456" i="1"/>
  <c r="H1456" i="1"/>
  <c r="I1455" i="1"/>
  <c r="G1454" i="1"/>
  <c r="J1455" i="1"/>
  <c r="H30" i="3"/>
  <c r="E6" i="7"/>
  <c r="D1437" i="1" s="1"/>
  <c r="H1451" i="1"/>
  <c r="D6" i="7"/>
  <c r="C1437" i="1" s="1"/>
  <c r="H1437" i="1" s="1"/>
  <c r="G1439" i="1"/>
  <c r="G1437" i="1"/>
  <c r="G1580" i="1"/>
  <c r="G1579" i="1"/>
  <c r="C1576" i="1"/>
  <c r="H1576" i="1" s="1"/>
  <c r="G1569" i="1"/>
  <c r="G1568" i="1"/>
  <c r="G1567" i="1"/>
  <c r="G1565" i="1"/>
  <c r="G1566" i="1"/>
  <c r="G1563" i="1"/>
  <c r="G1560" i="1"/>
  <c r="G1551" i="1"/>
  <c r="G1539" i="1"/>
  <c r="D49" i="8"/>
  <c r="C1524" i="1" s="1"/>
  <c r="H1524" i="1" s="1"/>
  <c r="G1535" i="1"/>
  <c r="G1536" i="1"/>
  <c r="G1533" i="1"/>
  <c r="G1532" i="1"/>
  <c r="G1530" i="1"/>
  <c r="G1531" i="1"/>
  <c r="H1511" i="1"/>
  <c r="G1511" i="1"/>
  <c r="G1515" i="1"/>
  <c r="D24" i="8"/>
  <c r="C1499" i="1" s="1"/>
  <c r="H1499" i="1" s="1"/>
  <c r="G1510" i="1"/>
  <c r="G1507" i="1"/>
  <c r="G1505" i="1"/>
  <c r="G1504" i="1"/>
  <c r="G1499" i="1"/>
  <c r="G1500" i="1"/>
  <c r="D6" i="8"/>
  <c r="C1481" i="1" s="1"/>
  <c r="H1481" i="1" s="1"/>
  <c r="G1492" i="1"/>
  <c r="G1491" i="1"/>
  <c r="G1490" i="1"/>
  <c r="G1489" i="1"/>
  <c r="G1487" i="1"/>
  <c r="G1483" i="1"/>
  <c r="H1434" i="1"/>
  <c r="G1431" i="1"/>
  <c r="H1422" i="1"/>
  <c r="G1419" i="1"/>
  <c r="H1410" i="1"/>
  <c r="H1403" i="1"/>
  <c r="G1401" i="1"/>
  <c r="H1400" i="1"/>
  <c r="H1388" i="1"/>
  <c r="H1380" i="1"/>
  <c r="H1376" i="1"/>
  <c r="H1377" i="1"/>
  <c r="C1369" i="1"/>
  <c r="H1369" i="1" s="1"/>
  <c r="H1373" i="1"/>
  <c r="H1371" i="1"/>
  <c r="H1370" i="1"/>
  <c r="H1358" i="1"/>
  <c r="H1355" i="1"/>
  <c r="H1349" i="1"/>
  <c r="G1334" i="1"/>
  <c r="H1331" i="1"/>
  <c r="H1322" i="1"/>
  <c r="G1316" i="1"/>
  <c r="H1313" i="1"/>
  <c r="G1301" i="1"/>
  <c r="G1434" i="1"/>
  <c r="H1430" i="1"/>
  <c r="G1422" i="1"/>
  <c r="G1409" i="1"/>
  <c r="H1409" i="1"/>
  <c r="G1410" i="1"/>
  <c r="E114" i="6"/>
  <c r="G1407" i="1"/>
  <c r="H1405" i="1"/>
  <c r="G1403" i="1"/>
  <c r="G1400" i="1"/>
  <c r="G1388" i="1"/>
  <c r="H1390" i="1"/>
  <c r="G1380" i="1"/>
  <c r="H1378" i="1"/>
  <c r="G1376" i="1"/>
  <c r="G1377" i="1"/>
  <c r="H1375" i="1"/>
  <c r="G1373" i="1"/>
  <c r="G1371" i="1"/>
  <c r="G1370" i="1"/>
  <c r="G1358" i="1"/>
  <c r="G1355" i="1"/>
  <c r="H1348" i="1"/>
  <c r="G1349" i="1"/>
  <c r="G1337" i="1"/>
  <c r="H1339" i="1"/>
  <c r="E35" i="6"/>
  <c r="G1331" i="1"/>
  <c r="G1322" i="1"/>
  <c r="H1324" i="1"/>
  <c r="H1318" i="1"/>
  <c r="H1315" i="1"/>
  <c r="G1313" i="1"/>
  <c r="G1307" i="1"/>
  <c r="E5" i="6"/>
  <c r="D1299" i="1" s="1"/>
  <c r="G1302" i="1"/>
  <c r="H1300" i="1"/>
  <c r="G1139" i="1"/>
  <c r="F246" i="5"/>
  <c r="H1224" i="1"/>
  <c r="H1266" i="1"/>
  <c r="H1241" i="1"/>
  <c r="H1156" i="1"/>
  <c r="F29" i="5"/>
  <c r="H1273" i="1"/>
  <c r="E290" i="9"/>
  <c r="B290" i="9" s="1"/>
  <c r="H1247" i="1"/>
  <c r="F259" i="5"/>
  <c r="E281" i="9"/>
  <c r="B281" i="9" s="1"/>
  <c r="G1230" i="1"/>
  <c r="G1229" i="1"/>
  <c r="E280" i="9"/>
  <c r="B280" i="9" s="1"/>
  <c r="F250" i="5"/>
  <c r="H1223" i="1"/>
  <c r="E279" i="9"/>
  <c r="B279" i="9" s="1"/>
  <c r="E238" i="5"/>
  <c r="F242" i="5"/>
  <c r="E237" i="5"/>
  <c r="D1215" i="1"/>
  <c r="F239" i="5"/>
  <c r="H1184" i="1"/>
  <c r="G1189" i="1"/>
  <c r="H1163" i="1"/>
  <c r="H289" i="9"/>
  <c r="D1154" i="1"/>
  <c r="H1159" i="1"/>
  <c r="H1154" i="1"/>
  <c r="G1156" i="1"/>
  <c r="H1155" i="1"/>
  <c r="F164" i="5"/>
  <c r="E288" i="9"/>
  <c r="B288" i="9" s="1"/>
  <c r="E285" i="9"/>
  <c r="B285" i="9" s="1"/>
  <c r="H1137" i="1"/>
  <c r="E134" i="5"/>
  <c r="D1112" i="1" s="1"/>
  <c r="G1112" i="1" s="1"/>
  <c r="F78" i="5"/>
  <c r="H1033" i="1"/>
  <c r="H1028" i="1"/>
  <c r="H999" i="1"/>
  <c r="G997" i="1"/>
  <c r="H993" i="1"/>
  <c r="G986" i="1"/>
  <c r="G1054" i="1"/>
  <c r="G1048" i="1"/>
  <c r="H1047" i="1"/>
  <c r="F70" i="5"/>
  <c r="H1035" i="1"/>
  <c r="H1030" i="1"/>
  <c r="H1023" i="1"/>
  <c r="G1025" i="1"/>
  <c r="F45" i="5"/>
  <c r="G1018" i="1"/>
  <c r="H1016" i="1"/>
  <c r="F35" i="5"/>
  <c r="H1007" i="1"/>
  <c r="E12" i="5"/>
  <c r="D990" i="1" s="1"/>
  <c r="D991" i="1"/>
  <c r="H991" i="1" s="1"/>
  <c r="G1275" i="1"/>
  <c r="G1262" i="1"/>
  <c r="G1242" i="1"/>
  <c r="G1235" i="1"/>
  <c r="H1235" i="1"/>
  <c r="F258" i="5"/>
  <c r="G1236" i="1"/>
  <c r="G1233" i="1"/>
  <c r="G1232" i="1"/>
  <c r="G1226" i="1"/>
  <c r="G1223" i="1"/>
  <c r="D245" i="5"/>
  <c r="G1224" i="1"/>
  <c r="G1219" i="1"/>
  <c r="G1220" i="1"/>
  <c r="G1218" i="1"/>
  <c r="G1217" i="1"/>
  <c r="D238" i="5"/>
  <c r="G1216" i="1"/>
  <c r="G1194" i="1"/>
  <c r="G1184" i="1"/>
  <c r="G1166" i="1"/>
  <c r="G1165" i="1"/>
  <c r="G1160" i="1"/>
  <c r="G1157" i="1"/>
  <c r="G1159" i="1"/>
  <c r="F180" i="5"/>
  <c r="G1154" i="1"/>
  <c r="C1148" i="1"/>
  <c r="H1148" i="1" s="1"/>
  <c r="G1148" i="1"/>
  <c r="G1150" i="1"/>
  <c r="G1147" i="1"/>
  <c r="G1142" i="1"/>
  <c r="G1138" i="1"/>
  <c r="G1136" i="1"/>
  <c r="G1127" i="1"/>
  <c r="G1135" i="1"/>
  <c r="D146" i="5"/>
  <c r="H1112" i="1"/>
  <c r="G1117" i="1"/>
  <c r="F135" i="5"/>
  <c r="G1076" i="1"/>
  <c r="D87" i="5"/>
  <c r="G1064" i="1"/>
  <c r="C1056" i="1"/>
  <c r="H1056" i="1" s="1"/>
  <c r="F79" i="5"/>
  <c r="C1057" i="1"/>
  <c r="G1058" i="1"/>
  <c r="F69" i="5"/>
  <c r="G1039" i="1"/>
  <c r="G1034" i="1"/>
  <c r="G1030" i="1"/>
  <c r="G1028" i="1"/>
  <c r="G1027" i="1"/>
  <c r="G1016" i="1"/>
  <c r="G1013" i="1"/>
  <c r="G1012" i="1"/>
  <c r="G1007" i="1"/>
  <c r="G1006" i="1"/>
  <c r="G1003" i="1"/>
  <c r="G1001" i="1"/>
  <c r="G1000" i="1"/>
  <c r="H997" i="1"/>
  <c r="G998" i="1"/>
  <c r="D12" i="5"/>
  <c r="G995" i="1"/>
  <c r="G994" i="1"/>
  <c r="F13" i="5"/>
  <c r="G992" i="1"/>
  <c r="H986" i="1"/>
  <c r="G989" i="1"/>
  <c r="G988" i="1"/>
  <c r="H947" i="1"/>
  <c r="G893" i="1"/>
  <c r="G827" i="1"/>
  <c r="G821" i="1"/>
  <c r="H820" i="1"/>
  <c r="G817" i="1"/>
  <c r="H812" i="1"/>
  <c r="G809" i="1"/>
  <c r="G755" i="1"/>
  <c r="G719" i="1"/>
  <c r="H718" i="1"/>
  <c r="G713" i="1"/>
  <c r="H710" i="1"/>
  <c r="H709" i="1"/>
  <c r="H691" i="1"/>
  <c r="G655" i="1"/>
  <c r="G653" i="1"/>
  <c r="G649" i="1"/>
  <c r="H646" i="1"/>
  <c r="B274" i="9"/>
  <c r="H644" i="1"/>
  <c r="H641" i="1"/>
  <c r="C599" i="1"/>
  <c r="G599" i="1"/>
  <c r="G631" i="1"/>
  <c r="H600" i="1"/>
  <c r="E143" i="9"/>
  <c r="B143" i="9" s="1"/>
  <c r="G501" i="1"/>
  <c r="D484" i="4"/>
  <c r="H405" i="1"/>
  <c r="D644" i="4"/>
  <c r="H390" i="1"/>
  <c r="C386" i="1"/>
  <c r="G386" i="1" s="1"/>
  <c r="H381" i="1"/>
  <c r="C378" i="1"/>
  <c r="H378" i="1" s="1"/>
  <c r="G371" i="1"/>
  <c r="H366" i="1"/>
  <c r="H365" i="1"/>
  <c r="G363" i="1"/>
  <c r="H362" i="1"/>
  <c r="H359" i="1"/>
  <c r="D351" i="4"/>
  <c r="C346" i="1" s="1"/>
  <c r="H354" i="1"/>
  <c r="G348" i="1"/>
  <c r="G309" i="1"/>
  <c r="H307" i="1"/>
  <c r="D311" i="4"/>
  <c r="H295" i="1"/>
  <c r="D299" i="4"/>
  <c r="H291" i="1"/>
  <c r="G413" i="1"/>
  <c r="E273" i="9"/>
  <c r="B273" i="9" s="1"/>
  <c r="F417" i="4"/>
  <c r="H288" i="1"/>
  <c r="D643" i="4"/>
  <c r="G267" i="1"/>
  <c r="H264" i="1"/>
  <c r="H265" i="1"/>
  <c r="F226" i="9"/>
  <c r="B226" i="9" s="1"/>
  <c r="E69" i="9"/>
  <c r="B69" i="9" s="1"/>
  <c r="H261" i="1"/>
  <c r="E68" i="9"/>
  <c r="B68" i="9" s="1"/>
  <c r="D252" i="4"/>
  <c r="E225" i="9"/>
  <c r="B225" i="9" s="1"/>
  <c r="H228" i="1"/>
  <c r="F215" i="4"/>
  <c r="C211" i="1"/>
  <c r="H211" i="1"/>
  <c r="H217" i="1"/>
  <c r="H207" i="1"/>
  <c r="G201" i="1"/>
  <c r="E53" i="9"/>
  <c r="B53" i="9" s="1"/>
  <c r="D196" i="4"/>
  <c r="H189" i="1"/>
  <c r="H187" i="1"/>
  <c r="G186" i="1"/>
  <c r="H184" i="1"/>
  <c r="E45" i="9"/>
  <c r="B45" i="9" s="1"/>
  <c r="F221" i="9"/>
  <c r="B221" i="9" s="1"/>
  <c r="H183" i="1"/>
  <c r="E44" i="9"/>
  <c r="B44" i="9" s="1"/>
  <c r="H181" i="1"/>
  <c r="E41" i="9"/>
  <c r="B41" i="9" s="1"/>
  <c r="H177" i="1"/>
  <c r="H174" i="1"/>
  <c r="H172" i="1"/>
  <c r="H169" i="1"/>
  <c r="H168" i="1"/>
  <c r="C165" i="1"/>
  <c r="H165" i="1" s="1"/>
  <c r="H166" i="1"/>
  <c r="D163" i="4"/>
  <c r="H163" i="1"/>
  <c r="E40" i="9"/>
  <c r="B40" i="9" s="1"/>
  <c r="G162" i="1"/>
  <c r="H160" i="1"/>
  <c r="F164" i="4"/>
  <c r="C155" i="1"/>
  <c r="H157" i="1"/>
  <c r="D152" i="4"/>
  <c r="C148" i="1" s="1"/>
  <c r="H156" i="1"/>
  <c r="E39" i="9"/>
  <c r="B39" i="9" s="1"/>
  <c r="F217" i="9"/>
  <c r="B217" i="9" s="1"/>
  <c r="H150" i="1"/>
  <c r="H135" i="1"/>
  <c r="H136" i="1"/>
  <c r="F140" i="4"/>
  <c r="H145" i="1"/>
  <c r="G126" i="1"/>
  <c r="F128" i="4"/>
  <c r="H124" i="1"/>
  <c r="H123" i="1"/>
  <c r="D124" i="4"/>
  <c r="H118" i="1"/>
  <c r="H117" i="1"/>
  <c r="H111" i="1"/>
  <c r="H108" i="1"/>
  <c r="H109" i="1"/>
  <c r="D106" i="4"/>
  <c r="H106" i="1"/>
  <c r="H103" i="1"/>
  <c r="F107" i="4"/>
  <c r="H93" i="1"/>
  <c r="H90" i="1"/>
  <c r="H87" i="1"/>
  <c r="H88" i="1"/>
  <c r="H79" i="1"/>
  <c r="H81" i="1"/>
  <c r="H70" i="1"/>
  <c r="H66" i="1"/>
  <c r="H65" i="1"/>
  <c r="E29" i="9"/>
  <c r="B29" i="9" s="1"/>
  <c r="H64" i="1"/>
  <c r="H61" i="1"/>
  <c r="E27" i="9"/>
  <c r="B27" i="9" s="1"/>
  <c r="H58" i="1"/>
  <c r="H57" i="1"/>
  <c r="D50" i="4"/>
  <c r="H55" i="1"/>
  <c r="H49" i="1"/>
  <c r="H47" i="1"/>
  <c r="G48" i="1"/>
  <c r="F51" i="4"/>
  <c r="H29" i="1"/>
  <c r="H25" i="1"/>
  <c r="H27" i="1"/>
  <c r="H19" i="1"/>
  <c r="E23" i="9"/>
  <c r="B23" i="9" s="1"/>
  <c r="F213" i="9"/>
  <c r="B213" i="9" s="1"/>
  <c r="H11" i="1"/>
  <c r="H9" i="1"/>
  <c r="G8" i="1"/>
  <c r="H6" i="1"/>
  <c r="H4" i="1"/>
  <c r="G5" i="1"/>
  <c r="G961" i="1"/>
  <c r="G947" i="1"/>
  <c r="G823" i="1"/>
  <c r="G820" i="1"/>
  <c r="G812" i="1"/>
  <c r="H810" i="1"/>
  <c r="E46" i="9"/>
  <c r="B46" i="9" s="1"/>
  <c r="E42" i="9"/>
  <c r="B42" i="9" s="1"/>
  <c r="G710" i="1"/>
  <c r="G709" i="1"/>
  <c r="G703" i="1"/>
  <c r="F216" i="9"/>
  <c r="B216" i="9" s="1"/>
  <c r="G691" i="1"/>
  <c r="H687" i="1"/>
  <c r="H670" i="1"/>
  <c r="G658" i="1"/>
  <c r="H651" i="1"/>
  <c r="G650" i="1"/>
  <c r="H648" i="1"/>
  <c r="E22" i="9"/>
  <c r="B22" i="9" s="1"/>
  <c r="G646" i="1"/>
  <c r="G644" i="1"/>
  <c r="G643" i="1"/>
  <c r="H645" i="1"/>
  <c r="H642" i="1"/>
  <c r="H611" i="1"/>
  <c r="G600" i="1"/>
  <c r="E593" i="4"/>
  <c r="D587" i="1" s="1"/>
  <c r="H599" i="1"/>
  <c r="E643" i="4"/>
  <c r="D637" i="1" s="1"/>
  <c r="G405" i="1"/>
  <c r="H398" i="1"/>
  <c r="G390" i="1"/>
  <c r="H389" i="1"/>
  <c r="H386" i="1"/>
  <c r="G381" i="1"/>
  <c r="H380" i="1"/>
  <c r="H373" i="1"/>
  <c r="G373" i="1"/>
  <c r="H371" i="1"/>
  <c r="H367" i="1"/>
  <c r="G366" i="1"/>
  <c r="H364" i="1"/>
  <c r="G365" i="1"/>
  <c r="E363" i="4"/>
  <c r="D358" i="1" s="1"/>
  <c r="G362" i="1"/>
  <c r="H361" i="1"/>
  <c r="G359" i="1"/>
  <c r="G354" i="1"/>
  <c r="E351" i="4"/>
  <c r="D346" i="1" s="1"/>
  <c r="H346" i="1" s="1"/>
  <c r="G351" i="1"/>
  <c r="G307" i="1"/>
  <c r="E298" i="4"/>
  <c r="D293" i="1" s="1"/>
  <c r="G295" i="1"/>
  <c r="G291" i="1"/>
  <c r="H413" i="1"/>
  <c r="H290" i="1"/>
  <c r="G288" i="1"/>
  <c r="D411" i="1"/>
  <c r="E644" i="4"/>
  <c r="D638" i="1" s="1"/>
  <c r="E70" i="9"/>
  <c r="B70" i="9" s="1"/>
  <c r="H275" i="1"/>
  <c r="G276" i="1"/>
  <c r="G270" i="1"/>
  <c r="H269" i="1"/>
  <c r="H266" i="1"/>
  <c r="E263" i="4"/>
  <c r="D259" i="1" s="1"/>
  <c r="G264" i="1"/>
  <c r="G265" i="1"/>
  <c r="G261" i="1"/>
  <c r="H257" i="1"/>
  <c r="G255" i="1"/>
  <c r="E67" i="9"/>
  <c r="G256" i="1"/>
  <c r="G232" i="1"/>
  <c r="G229" i="1"/>
  <c r="G228" i="1"/>
  <c r="E224" i="4"/>
  <c r="D220" i="1" s="1"/>
  <c r="E58" i="9"/>
  <c r="B58" i="9" s="1"/>
  <c r="G211" i="1"/>
  <c r="G217" i="1"/>
  <c r="G207" i="1"/>
  <c r="G198" i="1"/>
  <c r="H198" i="1"/>
  <c r="E196" i="4"/>
  <c r="D192" i="1" s="1"/>
  <c r="G190" i="1"/>
  <c r="G189" i="1"/>
  <c r="G187" i="1"/>
  <c r="F222" i="9"/>
  <c r="B222" i="9" s="1"/>
  <c r="G184" i="1"/>
  <c r="G183" i="1"/>
  <c r="B220" i="9"/>
  <c r="G181" i="1"/>
  <c r="E43" i="9"/>
  <c r="G180" i="1"/>
  <c r="F219" i="9"/>
  <c r="B219" i="9" s="1"/>
  <c r="F218" i="9"/>
  <c r="B218" i="9" s="1"/>
  <c r="G178" i="1"/>
  <c r="G177" i="1"/>
  <c r="G175" i="1"/>
  <c r="G174" i="1"/>
  <c r="G169" i="1"/>
  <c r="G165" i="1"/>
  <c r="G166" i="1"/>
  <c r="G163" i="1"/>
  <c r="E163" i="4"/>
  <c r="D159" i="1" s="1"/>
  <c r="G160" i="1"/>
  <c r="G157" i="1"/>
  <c r="E152" i="4"/>
  <c r="D148" i="1" s="1"/>
  <c r="H148" i="1" s="1"/>
  <c r="G154" i="1"/>
  <c r="G151" i="1"/>
  <c r="G150" i="1"/>
  <c r="G135" i="1"/>
  <c r="G136" i="1"/>
  <c r="G145" i="1"/>
  <c r="E124" i="4"/>
  <c r="D120" i="1" s="1"/>
  <c r="G124" i="1"/>
  <c r="G123" i="1"/>
  <c r="D121" i="1"/>
  <c r="H121" i="1" s="1"/>
  <c r="G118" i="1"/>
  <c r="G117" i="1"/>
  <c r="E37" i="9"/>
  <c r="B37" i="9" s="1"/>
  <c r="G108" i="1"/>
  <c r="G109" i="1"/>
  <c r="G103" i="1"/>
  <c r="E106" i="4"/>
  <c r="D102" i="1" s="1"/>
  <c r="G106" i="1"/>
  <c r="G93" i="1"/>
  <c r="G87" i="1"/>
  <c r="G88" i="1"/>
  <c r="E82" i="4"/>
  <c r="D78" i="1" s="1"/>
  <c r="G79" i="1"/>
  <c r="G81" i="1"/>
  <c r="E34" i="9"/>
  <c r="B34" i="9" s="1"/>
  <c r="E33" i="9"/>
  <c r="B33" i="9" s="1"/>
  <c r="G71" i="1"/>
  <c r="G70" i="1"/>
  <c r="E30" i="9"/>
  <c r="B30" i="9" s="1"/>
  <c r="G64" i="1"/>
  <c r="G65" i="1"/>
  <c r="G61" i="1"/>
  <c r="G58" i="1"/>
  <c r="G59" i="1"/>
  <c r="E26" i="9"/>
  <c r="B26" i="9" s="1"/>
  <c r="G57" i="1"/>
  <c r="E50" i="4"/>
  <c r="D46" i="1" s="1"/>
  <c r="E25" i="9"/>
  <c r="B25" i="9" s="1"/>
  <c r="G27" i="1"/>
  <c r="G25" i="1"/>
  <c r="H23" i="1"/>
  <c r="H20" i="1"/>
  <c r="G11" i="1"/>
  <c r="G9" i="1"/>
  <c r="H8" i="1"/>
  <c r="G7" i="1"/>
  <c r="G6" i="1"/>
  <c r="H5" i="1"/>
  <c r="E284" i="9"/>
  <c r="B284" i="9" s="1"/>
  <c r="G181" i="9"/>
  <c r="E181" i="9" s="1"/>
  <c r="B181" i="9" s="1"/>
  <c r="G184" i="9"/>
  <c r="E184" i="9" s="1"/>
  <c r="B184" i="9" s="1"/>
  <c r="G166" i="9"/>
  <c r="E166" i="9" s="1"/>
  <c r="B166" i="9" s="1"/>
  <c r="G178" i="9"/>
  <c r="E178" i="9" s="1"/>
  <c r="B178" i="9" s="1"/>
  <c r="G169" i="9"/>
  <c r="E169" i="9" s="1"/>
  <c r="B169" i="9" s="1"/>
  <c r="H80" i="1"/>
  <c r="G80" i="1"/>
  <c r="H92" i="1"/>
  <c r="G92" i="1"/>
  <c r="H104" i="1"/>
  <c r="G104" i="1"/>
  <c r="H116" i="1"/>
  <c r="G116" i="1"/>
  <c r="H128" i="1"/>
  <c r="G128" i="1"/>
  <c r="H149" i="1"/>
  <c r="G149" i="1"/>
  <c r="H161" i="1"/>
  <c r="G161" i="1"/>
  <c r="H173" i="1"/>
  <c r="G173" i="1"/>
  <c r="H185" i="1"/>
  <c r="G185" i="1"/>
  <c r="H197" i="1"/>
  <c r="G197" i="1"/>
  <c r="H209" i="1"/>
  <c r="G209" i="1"/>
  <c r="G10" i="1"/>
  <c r="G39" i="1"/>
  <c r="H13" i="1"/>
  <c r="G23" i="1"/>
  <c r="H230" i="1"/>
  <c r="G230" i="1"/>
  <c r="G4" i="1"/>
  <c r="H10" i="1"/>
  <c r="G20" i="1"/>
  <c r="G33" i="1"/>
  <c r="G56" i="1"/>
  <c r="H59" i="1"/>
  <c r="G77" i="1"/>
  <c r="H89" i="1"/>
  <c r="G89" i="1"/>
  <c r="H101" i="1"/>
  <c r="G101" i="1"/>
  <c r="H113" i="1"/>
  <c r="G113" i="1"/>
  <c r="H125" i="1"/>
  <c r="G125" i="1"/>
  <c r="H158" i="1"/>
  <c r="G158" i="1"/>
  <c r="H170" i="1"/>
  <c r="G170" i="1"/>
  <c r="H182" i="1"/>
  <c r="G182" i="1"/>
  <c r="H194" i="1"/>
  <c r="G194" i="1"/>
  <c r="H206" i="1"/>
  <c r="G206" i="1"/>
  <c r="H218" i="1"/>
  <c r="G218" i="1"/>
  <c r="H7" i="1"/>
  <c r="G17" i="1"/>
  <c r="G37" i="1"/>
  <c r="G53" i="1"/>
  <c r="H137" i="1"/>
  <c r="G137" i="1"/>
  <c r="H134" i="1"/>
  <c r="G134" i="1"/>
  <c r="H146" i="1"/>
  <c r="G146" i="1"/>
  <c r="H227" i="1"/>
  <c r="G227" i="1"/>
  <c r="G31" i="1"/>
  <c r="H86" i="1"/>
  <c r="G86" i="1"/>
  <c r="H98" i="1"/>
  <c r="G98" i="1"/>
  <c r="H110" i="1"/>
  <c r="G110" i="1"/>
  <c r="H122" i="1"/>
  <c r="G122" i="1"/>
  <c r="H155" i="1"/>
  <c r="G155" i="1"/>
  <c r="H167" i="1"/>
  <c r="G167" i="1"/>
  <c r="H179" i="1"/>
  <c r="G179" i="1"/>
  <c r="H191" i="1"/>
  <c r="G191" i="1"/>
  <c r="H203" i="1"/>
  <c r="G203" i="1"/>
  <c r="H215" i="1"/>
  <c r="G215" i="1"/>
  <c r="G18" i="1"/>
  <c r="H131" i="1"/>
  <c r="G131" i="1"/>
  <c r="H143" i="1"/>
  <c r="G143" i="1"/>
  <c r="H224" i="1"/>
  <c r="G224" i="1"/>
  <c r="G15" i="1"/>
  <c r="G22" i="1"/>
  <c r="G38" i="1"/>
  <c r="G51" i="1"/>
  <c r="G68" i="1"/>
  <c r="H71" i="1"/>
  <c r="H83" i="1"/>
  <c r="G83" i="1"/>
  <c r="H95" i="1"/>
  <c r="G95" i="1"/>
  <c r="H107" i="1"/>
  <c r="G107" i="1"/>
  <c r="H119" i="1"/>
  <c r="G119" i="1"/>
  <c r="H152" i="1"/>
  <c r="G152" i="1"/>
  <c r="H164" i="1"/>
  <c r="G164" i="1"/>
  <c r="H176" i="1"/>
  <c r="G176" i="1"/>
  <c r="H188" i="1"/>
  <c r="G188" i="1"/>
  <c r="H200" i="1"/>
  <c r="G200" i="1"/>
  <c r="H212" i="1"/>
  <c r="G212" i="1"/>
  <c r="G19" i="1"/>
  <c r="G16" i="1"/>
  <c r="H140" i="1"/>
  <c r="G140" i="1"/>
  <c r="H221" i="1"/>
  <c r="G221" i="1"/>
  <c r="H233" i="1"/>
  <c r="G233" i="1"/>
  <c r="H421" i="1"/>
  <c r="G421" i="1"/>
  <c r="H433" i="1"/>
  <c r="G433" i="1"/>
  <c r="H445" i="1"/>
  <c r="H514" i="1"/>
  <c r="H654"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85" i="1"/>
  <c r="G404" i="1"/>
  <c r="H418" i="1"/>
  <c r="G418" i="1"/>
  <c r="H430" i="1"/>
  <c r="G430" i="1"/>
  <c r="H442" i="1"/>
  <c r="H511" i="1"/>
  <c r="G382" i="1"/>
  <c r="H400" i="1"/>
  <c r="G400" i="1"/>
  <c r="G379" i="1"/>
  <c r="G392" i="1"/>
  <c r="H463" i="1"/>
  <c r="H475" i="1"/>
  <c r="H487" i="1"/>
  <c r="H499" i="1"/>
  <c r="H529" i="1"/>
  <c r="H541" i="1"/>
  <c r="H553" i="1"/>
  <c r="H565" i="1"/>
  <c r="G376" i="1"/>
  <c r="G389" i="1"/>
  <c r="H427" i="1"/>
  <c r="G427" i="1"/>
  <c r="H439" i="1"/>
  <c r="H451" i="1"/>
  <c r="H520" i="1"/>
  <c r="H397" i="1"/>
  <c r="G397" i="1"/>
  <c r="H586" i="1"/>
  <c r="H406" i="1"/>
  <c r="G406" i="1"/>
  <c r="G346" i="1"/>
  <c r="G349" i="1"/>
  <c r="G352" i="1"/>
  <c r="G355" i="1"/>
  <c r="G361" i="1"/>
  <c r="G364" i="1"/>
  <c r="G367" i="1"/>
  <c r="G380" i="1"/>
  <c r="H424" i="1"/>
  <c r="G424" i="1"/>
  <c r="H436" i="1"/>
  <c r="H448" i="1"/>
  <c r="H517" i="1"/>
  <c r="G377" i="1"/>
  <c r="H394" i="1"/>
  <c r="G394" i="1"/>
  <c r="H412" i="1"/>
  <c r="G412" i="1"/>
  <c r="G374" i="1"/>
  <c r="G398" i="1"/>
  <c r="H457" i="1"/>
  <c r="H469" i="1"/>
  <c r="H481" i="1"/>
  <c r="H493" i="1"/>
  <c r="H505" i="1"/>
  <c r="H535" i="1"/>
  <c r="H547" i="1"/>
  <c r="H559" i="1"/>
  <c r="H571" i="1"/>
  <c r="H690" i="1"/>
  <c r="G690" i="1"/>
  <c r="H708" i="1"/>
  <c r="G708" i="1"/>
  <c r="H726" i="1"/>
  <c r="G726" i="1"/>
  <c r="H744" i="1"/>
  <c r="G744" i="1"/>
  <c r="H762" i="1"/>
  <c r="G762"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642" i="1"/>
  <c r="G645" i="1"/>
  <c r="G648" i="1"/>
  <c r="G651" i="1"/>
  <c r="G654" i="1"/>
  <c r="G657" i="1"/>
  <c r="G660" i="1"/>
  <c r="G663" i="1"/>
  <c r="G666" i="1"/>
  <c r="G669" i="1"/>
  <c r="G672" i="1"/>
  <c r="G675" i="1"/>
  <c r="G678" i="1"/>
  <c r="G681" i="1"/>
  <c r="G684" i="1"/>
  <c r="G687" i="1"/>
  <c r="H705" i="1"/>
  <c r="G705" i="1"/>
  <c r="H723" i="1"/>
  <c r="G723" i="1"/>
  <c r="H741" i="1"/>
  <c r="G741" i="1"/>
  <c r="H759" i="1"/>
  <c r="G759" i="1"/>
  <c r="H702" i="1"/>
  <c r="G702" i="1"/>
  <c r="H720" i="1"/>
  <c r="G720" i="1"/>
  <c r="H738" i="1"/>
  <c r="G738" i="1"/>
  <c r="H756" i="1"/>
  <c r="G756" i="1"/>
  <c r="H699" i="1"/>
  <c r="G699" i="1"/>
  <c r="H717" i="1"/>
  <c r="G717" i="1"/>
  <c r="H735" i="1"/>
  <c r="G735" i="1"/>
  <c r="H753" i="1"/>
  <c r="G753" i="1"/>
  <c r="H696" i="1"/>
  <c r="G696" i="1"/>
  <c r="H714" i="1"/>
  <c r="G714" i="1"/>
  <c r="H732" i="1"/>
  <c r="G732" i="1"/>
  <c r="H750" i="1"/>
  <c r="G750" i="1"/>
  <c r="H693" i="1"/>
  <c r="G693" i="1"/>
  <c r="H711" i="1"/>
  <c r="G711" i="1"/>
  <c r="H729" i="1"/>
  <c r="G729" i="1"/>
  <c r="H747" i="1"/>
  <c r="G747" i="1"/>
  <c r="H765" i="1"/>
  <c r="G765" i="1"/>
  <c r="H975" i="1"/>
  <c r="G975" i="1"/>
  <c r="G948" i="1"/>
  <c r="H972" i="1"/>
  <c r="G972" i="1"/>
  <c r="H987" i="1"/>
  <c r="G987" i="1"/>
  <c r="G945" i="1"/>
  <c r="H969" i="1"/>
  <c r="G969"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H966" i="1"/>
  <c r="G966" i="1"/>
  <c r="H981" i="1"/>
  <c r="G981" i="1"/>
  <c r="G963" i="1"/>
  <c r="G960" i="1"/>
  <c r="H978" i="1"/>
  <c r="G978" i="1"/>
  <c r="H1231" i="1"/>
  <c r="G1231" i="1"/>
  <c r="H1249" i="1"/>
  <c r="G1249" i="1"/>
  <c r="H1228" i="1"/>
  <c r="G1228" i="1"/>
  <c r="H1246" i="1"/>
  <c r="G1246" i="1"/>
  <c r="H1264" i="1"/>
  <c r="G1264"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H1225" i="1"/>
  <c r="G1225" i="1"/>
  <c r="H1243" i="1"/>
  <c r="G1243" i="1"/>
  <c r="H1261" i="1"/>
  <c r="G1261" i="1"/>
  <c r="H1502" i="1"/>
  <c r="G1502" i="1"/>
  <c r="H1577" i="1"/>
  <c r="G1577" i="1"/>
  <c r="H1240" i="1"/>
  <c r="G1240" i="1"/>
  <c r="H1258" i="1"/>
  <c r="G1258" i="1"/>
  <c r="H1561" i="1"/>
  <c r="G1561" i="1"/>
  <c r="G1426" i="1"/>
  <c r="H1426" i="1"/>
  <c r="H1237" i="1"/>
  <c r="G1237" i="1"/>
  <c r="H1255" i="1"/>
  <c r="G1255" i="1"/>
  <c r="H1545" i="1"/>
  <c r="G1545" i="1"/>
  <c r="H1234" i="1"/>
  <c r="G1234" i="1"/>
  <c r="H1252" i="1"/>
  <c r="G1252" i="1"/>
  <c r="H1486" i="1"/>
  <c r="G1486" i="1"/>
  <c r="H1529" i="1"/>
  <c r="G1529" i="1"/>
  <c r="I1444" i="1"/>
  <c r="J1447" i="1"/>
  <c r="G1447" i="1"/>
  <c r="I1447" i="1" s="1"/>
  <c r="J1462" i="1"/>
  <c r="G1462" i="1"/>
  <c r="I1462" i="1" s="1"/>
  <c r="J1468" i="1"/>
  <c r="G1468" i="1"/>
  <c r="I1468" i="1" s="1"/>
  <c r="J1477" i="1"/>
  <c r="G1477" i="1"/>
  <c r="I1477" i="1" s="1"/>
  <c r="G1429" i="1"/>
  <c r="G1450" i="1"/>
  <c r="I1450" i="1" s="1"/>
  <c r="J1450" i="1"/>
  <c r="G1456" i="1"/>
  <c r="I1456" i="1" s="1"/>
  <c r="G1465" i="1"/>
  <c r="I1465" i="1" s="1"/>
  <c r="J1465" i="1"/>
  <c r="G1471" i="1"/>
  <c r="I1471" i="1" s="1"/>
  <c r="G1485" i="1"/>
  <c r="G1501" i="1"/>
  <c r="H1439" i="1"/>
  <c r="I1439" i="1" s="1"/>
  <c r="H1442" i="1"/>
  <c r="I1442" i="1" s="1"/>
  <c r="J1451" i="1"/>
  <c r="G1451" i="1"/>
  <c r="I1451" i="1" s="1"/>
  <c r="J1466" i="1"/>
  <c r="G1466" i="1"/>
  <c r="I1466" i="1" s="1"/>
  <c r="G1481" i="1"/>
  <c r="G1497" i="1"/>
  <c r="G1513"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33" i="1"/>
  <c r="G1445" i="1"/>
  <c r="G1448" i="1"/>
  <c r="J1448" i="1"/>
  <c r="H1454" i="1"/>
  <c r="G1463" i="1"/>
  <c r="J1463" i="1"/>
  <c r="G1478" i="1"/>
  <c r="I1478" i="1" s="1"/>
  <c r="J1478" i="1"/>
  <c r="G1440" i="1"/>
  <c r="I1440" i="1" s="1"/>
  <c r="H1445" i="1"/>
  <c r="H1448" i="1"/>
  <c r="H1463" i="1"/>
  <c r="H1469" i="1"/>
  <c r="H1478" i="1"/>
  <c r="G1482" i="1"/>
  <c r="G1498" i="1"/>
  <c r="G1525" i="1"/>
  <c r="G1541" i="1"/>
  <c r="G1557" i="1"/>
  <c r="G1573" i="1"/>
  <c r="G1427" i="1"/>
  <c r="G1460" i="1"/>
  <c r="I1460" i="1" s="1"/>
  <c r="G1475" i="1"/>
  <c r="G1493" i="1"/>
  <c r="G1509" i="1"/>
  <c r="F351" i="4"/>
  <c r="G1443" i="1"/>
  <c r="I1443" i="1" s="1"/>
  <c r="J1449" i="1"/>
  <c r="G1449" i="1"/>
  <c r="I1449" i="1" s="1"/>
  <c r="J1460" i="1"/>
  <c r="J1464" i="1"/>
  <c r="G1464" i="1"/>
  <c r="I1464" i="1" s="1"/>
  <c r="J1479" i="1"/>
  <c r="G1479" i="1"/>
  <c r="I1479" i="1" s="1"/>
  <c r="G1438" i="1"/>
  <c r="G1452" i="1"/>
  <c r="I1452" i="1" s="1"/>
  <c r="J1452" i="1"/>
  <c r="H1461" i="1"/>
  <c r="G1467" i="1"/>
  <c r="I1467" i="1" s="1"/>
  <c r="J1467" i="1"/>
  <c r="G1476" i="1"/>
  <c r="I1476" i="1" s="1"/>
  <c r="J1476" i="1"/>
  <c r="G175" i="9"/>
  <c r="E175" i="9" s="1"/>
  <c r="B175" i="9" s="1"/>
  <c r="D7" i="4"/>
  <c r="F8" i="4"/>
  <c r="G20" i="9"/>
  <c r="H20" i="9"/>
  <c r="F152" i="4"/>
  <c r="H1438" i="1"/>
  <c r="G1441" i="1"/>
  <c r="I1441" i="1" s="1"/>
  <c r="J1458" i="1"/>
  <c r="J1473" i="1"/>
  <c r="G1495" i="1"/>
  <c r="E7" i="4"/>
  <c r="D459" i="4"/>
  <c r="F571" i="4"/>
  <c r="E142" i="9"/>
  <c r="B142" i="9" s="1"/>
  <c r="E176" i="5"/>
  <c r="E5" i="7"/>
  <c r="D42" i="8"/>
  <c r="D625" i="4"/>
  <c r="F629" i="4"/>
  <c r="F36" i="6"/>
  <c r="D35" i="6"/>
  <c r="F153" i="4"/>
  <c r="F197" i="4"/>
  <c r="F352" i="4"/>
  <c r="F495" i="4"/>
  <c r="D515" i="4"/>
  <c r="D580" i="4"/>
  <c r="F603" i="4"/>
  <c r="F207" i="5"/>
  <c r="D206" i="5"/>
  <c r="D89" i="6"/>
  <c r="F94" i="6"/>
  <c r="D82" i="4"/>
  <c r="D224" i="4"/>
  <c r="F299" i="4"/>
  <c r="D363" i="4"/>
  <c r="F466" i="4"/>
  <c r="D133" i="4"/>
  <c r="D263" i="4"/>
  <c r="F530" i="4"/>
  <c r="D529" i="4"/>
  <c r="E287" i="9"/>
  <c r="B287" i="9" s="1"/>
  <c r="G289" i="9"/>
  <c r="E289" i="9" s="1"/>
  <c r="B289" i="9" s="1"/>
  <c r="F177" i="5"/>
  <c r="E291" i="9"/>
  <c r="B291" i="9" s="1"/>
  <c r="D114" i="6"/>
  <c r="B43" i="9"/>
  <c r="B67" i="9"/>
  <c r="B91" i="9"/>
  <c r="B115" i="9"/>
  <c r="E129" i="9"/>
  <c r="B129" i="9" s="1"/>
  <c r="B139" i="9"/>
  <c r="D68" i="5"/>
  <c r="H286" i="9"/>
  <c r="E286" i="9" s="1"/>
  <c r="B286" i="9" s="1"/>
  <c r="B223" i="9"/>
  <c r="B229" i="9"/>
  <c r="F242" i="9"/>
  <c r="B242" i="9" s="1"/>
  <c r="B252" i="9"/>
  <c r="B265" i="9"/>
  <c r="D421" i="4"/>
  <c r="D43" i="8"/>
  <c r="G172" i="9"/>
  <c r="E172" i="9" s="1"/>
  <c r="B172" i="9" s="1"/>
  <c r="F10" i="6"/>
  <c r="D5" i="6"/>
  <c r="E141" i="6"/>
  <c r="B151" i="9"/>
  <c r="B31" i="9"/>
  <c r="F230" i="9"/>
  <c r="B230" i="9" s="1"/>
  <c r="B240" i="9"/>
  <c r="B253" i="9"/>
  <c r="F266" i="9"/>
  <c r="B266" i="9" s="1"/>
  <c r="D593" i="4"/>
  <c r="F8" i="5"/>
  <c r="F130" i="6"/>
  <c r="D129" i="6"/>
  <c r="D5" i="7"/>
  <c r="E87" i="5"/>
  <c r="D1065" i="1" s="1"/>
  <c r="H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1453" i="1" l="1"/>
  <c r="I30" i="3"/>
  <c r="G1576" i="1"/>
  <c r="G1524" i="1"/>
  <c r="G294" i="9"/>
  <c r="E294" i="9" s="1"/>
  <c r="B294" i="9" s="1"/>
  <c r="D1408" i="1"/>
  <c r="I27" i="3"/>
  <c r="I25" i="3"/>
  <c r="D1329" i="1"/>
  <c r="I24" i="3"/>
  <c r="I23" i="3"/>
  <c r="D1214" i="1"/>
  <c r="F134" i="5"/>
  <c r="G991" i="1"/>
  <c r="F12" i="5"/>
  <c r="E7" i="5"/>
  <c r="D985" i="1" s="1"/>
  <c r="F245" i="5"/>
  <c r="C1222" i="1"/>
  <c r="F238" i="5"/>
  <c r="D237" i="5"/>
  <c r="C1215" i="1"/>
  <c r="F146" i="5"/>
  <c r="C1124" i="1"/>
  <c r="F87" i="5"/>
  <c r="C1065" i="1"/>
  <c r="G1065" i="1" s="1"/>
  <c r="H1057" i="1"/>
  <c r="G1057" i="1"/>
  <c r="D7" i="5"/>
  <c r="D6" i="5" s="1"/>
  <c r="C990" i="1"/>
  <c r="F484" i="4"/>
  <c r="C478" i="1"/>
  <c r="F644" i="4"/>
  <c r="C638" i="1"/>
  <c r="G378" i="1"/>
  <c r="F311" i="4"/>
  <c r="C306" i="1"/>
  <c r="D298" i="4"/>
  <c r="C294" i="1"/>
  <c r="F643" i="4"/>
  <c r="C637" i="1"/>
  <c r="H637" i="1" s="1"/>
  <c r="F252" i="4"/>
  <c r="C248" i="1"/>
  <c r="F196" i="4"/>
  <c r="C192" i="1"/>
  <c r="D151" i="4"/>
  <c r="D289" i="4" s="1"/>
  <c r="F163" i="4"/>
  <c r="C159" i="1"/>
  <c r="F124" i="4"/>
  <c r="C120" i="1"/>
  <c r="H120" i="1" s="1"/>
  <c r="F106" i="4"/>
  <c r="C102" i="1"/>
  <c r="F50" i="4"/>
  <c r="C46" i="1"/>
  <c r="H46" i="1" s="1"/>
  <c r="B191" i="9"/>
  <c r="E528" i="4"/>
  <c r="E635" i="4" s="1"/>
  <c r="D629" i="1" s="1"/>
  <c r="E636" i="4"/>
  <c r="D630" i="1" s="1"/>
  <c r="D522" i="1"/>
  <c r="E350" i="4"/>
  <c r="E407" i="4" s="1"/>
  <c r="D402" i="1" s="1"/>
  <c r="H638" i="1"/>
  <c r="G638" i="1"/>
  <c r="H411" i="1"/>
  <c r="G411" i="1"/>
  <c r="H192" i="1"/>
  <c r="G192" i="1"/>
  <c r="E151" i="4"/>
  <c r="D147" i="1" s="1"/>
  <c r="H159" i="1"/>
  <c r="G159" i="1"/>
  <c r="G148" i="1"/>
  <c r="E20" i="9"/>
  <c r="B20" i="9" s="1"/>
  <c r="G121" i="1"/>
  <c r="G102" i="1"/>
  <c r="H102" i="1"/>
  <c r="G46" i="1"/>
  <c r="E164" i="9"/>
  <c r="B164" i="9" s="1"/>
  <c r="F421" i="4"/>
  <c r="D420" i="4"/>
  <c r="C415" i="1"/>
  <c r="F625" i="4"/>
  <c r="C619" i="1"/>
  <c r="F263" i="4"/>
  <c r="C259" i="1"/>
  <c r="K1432" i="9"/>
  <c r="G295" i="9"/>
  <c r="E295" i="9" s="1"/>
  <c r="B295" i="9" s="1"/>
  <c r="I34" i="3"/>
  <c r="C1517" i="1"/>
  <c r="F89" i="6"/>
  <c r="C1383" i="1"/>
  <c r="D528" i="4"/>
  <c r="F529" i="4"/>
  <c r="C523" i="1"/>
  <c r="F133" i="4"/>
  <c r="C129" i="1"/>
  <c r="F580" i="4"/>
  <c r="C574" i="1"/>
  <c r="G297" i="9"/>
  <c r="E297" i="9" s="1"/>
  <c r="H29" i="3"/>
  <c r="C1436" i="1"/>
  <c r="F515" i="4"/>
  <c r="C509" i="1"/>
  <c r="I29" i="3"/>
  <c r="D1436" i="1"/>
  <c r="E6" i="4"/>
  <c r="D3" i="1"/>
  <c r="F7" i="4"/>
  <c r="D6" i="4"/>
  <c r="C3" i="1"/>
  <c r="F129" i="6"/>
  <c r="C1423" i="1"/>
  <c r="H27" i="3"/>
  <c r="F114" i="6"/>
  <c r="C1408" i="1"/>
  <c r="E175" i="5"/>
  <c r="D1152" i="1" s="1"/>
  <c r="I22" i="3"/>
  <c r="D1153" i="1"/>
  <c r="I1463" i="1"/>
  <c r="G292" i="9"/>
  <c r="E292" i="9" s="1"/>
  <c r="B292" i="9" s="1"/>
  <c r="F206" i="5"/>
  <c r="C1183" i="1"/>
  <c r="I28" i="3"/>
  <c r="D1435" i="1"/>
  <c r="F363" i="4"/>
  <c r="C358" i="1"/>
  <c r="I35" i="3"/>
  <c r="C1518" i="1"/>
  <c r="E68" i="5"/>
  <c r="F68" i="5" s="1"/>
  <c r="D350" i="4"/>
  <c r="F224" i="4"/>
  <c r="C220" i="1"/>
  <c r="I1448" i="1"/>
  <c r="D141" i="6"/>
  <c r="G299" i="9"/>
  <c r="E299" i="9" s="1"/>
  <c r="F5" i="6"/>
  <c r="H24" i="3"/>
  <c r="C1299" i="1"/>
  <c r="H21" i="3"/>
  <c r="C1046" i="1"/>
  <c r="D176" i="5"/>
  <c r="F82" i="4"/>
  <c r="C78" i="1"/>
  <c r="F35" i="6"/>
  <c r="C1329" i="1"/>
  <c r="H25" i="3"/>
  <c r="F459" i="4"/>
  <c r="C453" i="1"/>
  <c r="F593" i="4"/>
  <c r="C587" i="1"/>
  <c r="E408" i="4"/>
  <c r="D403" i="1" s="1"/>
  <c r="D345" i="1"/>
  <c r="G1453" i="1" l="1"/>
  <c r="H1453" i="1"/>
  <c r="I20" i="3"/>
  <c r="F7" i="5"/>
  <c r="H1222" i="1"/>
  <c r="G1222" i="1"/>
  <c r="H1215" i="1"/>
  <c r="G1215" i="1"/>
  <c r="F237" i="5"/>
  <c r="C1214" i="1"/>
  <c r="H23" i="3"/>
  <c r="H1124" i="1"/>
  <c r="G1124" i="1"/>
  <c r="H1065" i="1"/>
  <c r="C985" i="1"/>
  <c r="H985" i="1" s="1"/>
  <c r="H20" i="3"/>
  <c r="H990" i="1"/>
  <c r="G990" i="1"/>
  <c r="G637" i="1"/>
  <c r="H478" i="1"/>
  <c r="G478" i="1"/>
  <c r="H306" i="1"/>
  <c r="G306" i="1"/>
  <c r="H294" i="1"/>
  <c r="G294" i="1"/>
  <c r="C293" i="1"/>
  <c r="F298" i="4"/>
  <c r="H248" i="1"/>
  <c r="G248" i="1"/>
  <c r="C147" i="1"/>
  <c r="H17" i="3"/>
  <c r="F151" i="4"/>
  <c r="E19" i="9"/>
  <c r="G120" i="1"/>
  <c r="I17" i="3"/>
  <c r="E289" i="4"/>
  <c r="E291" i="4" s="1"/>
  <c r="D287" i="1" s="1"/>
  <c r="B299" i="9"/>
  <c r="E298" i="9"/>
  <c r="D636" i="4"/>
  <c r="F528" i="4"/>
  <c r="C522" i="1"/>
  <c r="D635" i="4"/>
  <c r="F420" i="4"/>
  <c r="C414" i="1"/>
  <c r="H1518" i="1"/>
  <c r="G1518" i="1"/>
  <c r="F141" i="6"/>
  <c r="C1435" i="1"/>
  <c r="H28" i="3"/>
  <c r="H358" i="1"/>
  <c r="G358" i="1"/>
  <c r="H1408" i="1"/>
  <c r="G1408" i="1"/>
  <c r="H509" i="1"/>
  <c r="G509" i="1"/>
  <c r="G1383" i="1"/>
  <c r="H1383" i="1"/>
  <c r="H453" i="1"/>
  <c r="G453" i="1"/>
  <c r="G78" i="1"/>
  <c r="H78" i="1"/>
  <c r="G220" i="1"/>
  <c r="H220" i="1"/>
  <c r="H1436" i="1"/>
  <c r="G1436" i="1"/>
  <c r="H1517" i="1"/>
  <c r="G1517" i="1"/>
  <c r="H11" i="3"/>
  <c r="H147" i="1"/>
  <c r="G147" i="1"/>
  <c r="H1329" i="1"/>
  <c r="G1329" i="1"/>
  <c r="G1423" i="1"/>
  <c r="H1423" i="1"/>
  <c r="H523" i="1"/>
  <c r="G523" i="1"/>
  <c r="B297" i="9"/>
  <c r="E296" i="9"/>
  <c r="I10" i="3" s="1"/>
  <c r="I21" i="3"/>
  <c r="D1046" i="1"/>
  <c r="H1046" i="1" s="1"/>
  <c r="E6" i="5"/>
  <c r="F6" i="5" s="1"/>
  <c r="H1183" i="1"/>
  <c r="G1183" i="1"/>
  <c r="H3" i="1"/>
  <c r="G3" i="1"/>
  <c r="H574" i="1"/>
  <c r="G574" i="1"/>
  <c r="F289" i="4"/>
  <c r="D413" i="4"/>
  <c r="D291" i="4"/>
  <c r="C285" i="1"/>
  <c r="E412" i="4"/>
  <c r="I16" i="3"/>
  <c r="E290" i="4"/>
  <c r="D286" i="1" s="1"/>
  <c r="D2" i="1"/>
  <c r="F350" i="4"/>
  <c r="D408" i="4"/>
  <c r="C345" i="1"/>
  <c r="D407" i="4"/>
  <c r="E413" i="4"/>
  <c r="D285" i="1"/>
  <c r="G985" i="1"/>
  <c r="G259" i="1"/>
  <c r="H259" i="1"/>
  <c r="H587" i="1"/>
  <c r="G587" i="1"/>
  <c r="H129" i="1"/>
  <c r="G129" i="1"/>
  <c r="H415" i="1"/>
  <c r="G415" i="1"/>
  <c r="F176" i="5"/>
  <c r="D175" i="5"/>
  <c r="G276" i="9" s="1"/>
  <c r="H22" i="3"/>
  <c r="C1153" i="1"/>
  <c r="D290" i="4"/>
  <c r="F6" i="4"/>
  <c r="D412" i="4"/>
  <c r="H16" i="3"/>
  <c r="C2" i="1"/>
  <c r="H9" i="3"/>
  <c r="G1299" i="1"/>
  <c r="H1299" i="1"/>
  <c r="C984" i="1"/>
  <c r="H619" i="1"/>
  <c r="G619" i="1"/>
  <c r="E293" i="9"/>
  <c r="H1214" i="1" l="1"/>
  <c r="G1214" i="1"/>
  <c r="H293" i="1"/>
  <c r="G293" i="1"/>
  <c r="H1153" i="1"/>
  <c r="G1153" i="1"/>
  <c r="H276" i="9"/>
  <c r="E276" i="9" s="1"/>
  <c r="D984" i="1"/>
  <c r="H8" i="3" s="1"/>
  <c r="N3" i="9"/>
  <c r="I11" i="3"/>
  <c r="H414" i="1"/>
  <c r="G414" i="1"/>
  <c r="G1435" i="1"/>
  <c r="H1435" i="1"/>
  <c r="F290" i="4"/>
  <c r="C286" i="1"/>
  <c r="G282" i="9"/>
  <c r="E282" i="9" s="1"/>
  <c r="B282" i="9" s="1"/>
  <c r="H285" i="1"/>
  <c r="G285" i="1"/>
  <c r="E640" i="4"/>
  <c r="E415" i="4"/>
  <c r="D410" i="1" s="1"/>
  <c r="D408" i="1"/>
  <c r="F291" i="4"/>
  <c r="C287" i="1"/>
  <c r="F635" i="4"/>
  <c r="C629" i="1"/>
  <c r="G1046" i="1"/>
  <c r="F413" i="4"/>
  <c r="D640" i="4"/>
  <c r="D415" i="4"/>
  <c r="C408" i="1"/>
  <c r="H522" i="1"/>
  <c r="G522" i="1"/>
  <c r="E639" i="4"/>
  <c r="E414" i="4"/>
  <c r="D409" i="1" s="1"/>
  <c r="D407" i="1"/>
  <c r="F636" i="4"/>
  <c r="C630" i="1"/>
  <c r="F175" i="5"/>
  <c r="C1152" i="1"/>
  <c r="F407" i="4"/>
  <c r="C402" i="1"/>
  <c r="H345" i="1"/>
  <c r="G345" i="1"/>
  <c r="K3" i="9"/>
  <c r="I9" i="3"/>
  <c r="H2" i="1"/>
  <c r="G2" i="1"/>
  <c r="F412" i="4"/>
  <c r="D639" i="4"/>
  <c r="D414" i="4"/>
  <c r="C407" i="1"/>
  <c r="F408" i="4"/>
  <c r="C403" i="1"/>
  <c r="E275" i="9" l="1"/>
  <c r="I8" i="3" s="1"/>
  <c r="B276" i="9"/>
  <c r="M3" i="9"/>
  <c r="E642" i="4"/>
  <c r="D634" i="1"/>
  <c r="H402" i="1"/>
  <c r="G402" i="1"/>
  <c r="F415" i="4"/>
  <c r="C410" i="1"/>
  <c r="F414" i="4"/>
  <c r="C409" i="1"/>
  <c r="H1152" i="1"/>
  <c r="G1152" i="1"/>
  <c r="G286" i="1"/>
  <c r="H286" i="1"/>
  <c r="G984" i="1"/>
  <c r="H287" i="1"/>
  <c r="G287" i="1"/>
  <c r="H984" i="1"/>
  <c r="E641" i="4"/>
  <c r="D633" i="1"/>
  <c r="H403" i="1"/>
  <c r="G403" i="1"/>
  <c r="H408" i="1"/>
  <c r="G408" i="1"/>
  <c r="F640" i="4"/>
  <c r="D642" i="4"/>
  <c r="C634" i="1"/>
  <c r="H630" i="1"/>
  <c r="G630" i="1"/>
  <c r="H629" i="1"/>
  <c r="G629" i="1"/>
  <c r="H407" i="1"/>
  <c r="G407" i="1"/>
  <c r="D641" i="4"/>
  <c r="F639" i="4"/>
  <c r="C633" i="1"/>
  <c r="H409" i="1" l="1"/>
  <c r="G409" i="1"/>
  <c r="H410" i="1"/>
  <c r="G410" i="1"/>
  <c r="F641" i="4"/>
  <c r="D645" i="4"/>
  <c r="C635" i="1"/>
  <c r="H634" i="1"/>
  <c r="G634" i="1"/>
  <c r="E646" i="4"/>
  <c r="D636" i="1"/>
  <c r="E645" i="4"/>
  <c r="D635" i="1"/>
  <c r="D646" i="4"/>
  <c r="F642" i="4"/>
  <c r="C636" i="1"/>
  <c r="H633" i="1"/>
  <c r="G633" i="1"/>
  <c r="I19" i="3" l="1"/>
  <c r="D640" i="1"/>
  <c r="G635" i="1"/>
  <c r="H635" i="1"/>
  <c r="F645" i="4"/>
  <c r="H18" i="3"/>
  <c r="C639" i="1"/>
  <c r="H636" i="1"/>
  <c r="G636" i="1"/>
  <c r="F646" i="4"/>
  <c r="H19" i="3"/>
  <c r="C640" i="1"/>
  <c r="I18" i="3"/>
  <c r="D639" i="1"/>
  <c r="H640" i="1" l="1"/>
  <c r="G640" i="1"/>
  <c r="H639" i="1"/>
  <c r="G639" i="1"/>
  <c r="H7" i="3"/>
  <c r="J3" i="9" l="1"/>
  <c r="I7" i="3"/>
  <c r="M272" i="9" l="1"/>
  <c r="L272" i="9"/>
  <c r="G18" i="9"/>
  <c r="H18" i="9"/>
  <c r="H16" i="9"/>
  <c r="K11" i="9"/>
  <c r="I9" i="9"/>
  <c r="J6" i="9"/>
  <c r="M15" i="9"/>
  <c r="I17" i="9"/>
  <c r="J8" i="9"/>
  <c r="I11" i="9"/>
  <c r="I5" i="9"/>
  <c r="H17" i="9"/>
  <c r="I13" i="9"/>
  <c r="I6" i="9"/>
  <c r="K13" i="9"/>
  <c r="K7" i="9"/>
  <c r="J17" i="9"/>
  <c r="K8" i="9"/>
  <c r="J12" i="9"/>
  <c r="J5" i="9"/>
  <c r="K5" i="9"/>
  <c r="J7" i="9"/>
  <c r="J13" i="9"/>
  <c r="G15" i="9"/>
  <c r="K6" i="9"/>
  <c r="I7" i="9"/>
  <c r="K12" i="9"/>
  <c r="J10" i="9"/>
  <c r="H15" i="9"/>
  <c r="L15" i="9"/>
  <c r="G16" i="9"/>
  <c r="M16" i="9"/>
  <c r="G17" i="9"/>
  <c r="J11" i="9"/>
  <c r="K9" i="9"/>
  <c r="J9" i="9"/>
  <c r="I8" i="9"/>
  <c r="K10" i="9"/>
  <c r="L16" i="9"/>
  <c r="I12" i="9"/>
  <c r="E16" i="9" l="1"/>
  <c r="F272" i="9"/>
  <c r="B272" i="9" s="1"/>
  <c r="F15" i="9"/>
  <c r="E11" i="9"/>
  <c r="B11" i="9" s="1"/>
  <c r="E12" i="9"/>
  <c r="B12" i="9" s="1"/>
  <c r="E15" i="9"/>
  <c r="E5" i="9"/>
  <c r="B5" i="9" s="1"/>
  <c r="E9" i="9"/>
  <c r="B9" i="9" s="1"/>
  <c r="E10" i="9"/>
  <c r="B10" i="9" s="1"/>
  <c r="E17" i="9"/>
  <c r="B17" i="9" s="1"/>
  <c r="F16" i="9"/>
  <c r="B16" i="9" s="1"/>
  <c r="E7" i="9"/>
  <c r="B7" i="9" s="1"/>
  <c r="E6" i="9"/>
  <c r="B6" i="9" s="1"/>
  <c r="E8" i="9"/>
  <c r="B8" i="9" s="1"/>
  <c r="E13" i="9"/>
  <c r="B13" i="9" s="1"/>
  <c r="E18" i="9"/>
  <c r="B18" i="9" s="1"/>
  <c r="F19" i="9"/>
  <c r="B15" i="9" l="1"/>
  <c r="E14" i="9"/>
  <c r="E4" i="9"/>
  <c r="F14" i="9"/>
  <c r="F3" i="9" s="1"/>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<sst xmlns="http://schemas.openxmlformats.org/spreadsheetml/2006/main" count="4312" uniqueCount="3393">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</sst>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68424575</v>
      </c>
      <c r="D2" s="6">
        <f>'PR-RAS'!E6</f>
        <v>52699898.740000002</v>
      </c>
      <c r="E2" s="6">
        <v>0</v>
      </c>
      <c r="F2" s="6">
        <v>0</v>
      </c>
      <c r="G2" s="7">
        <f t="shared" ref="G2:G264" si="0">(B2/1000)*(C2*1+D2*2)</f>
        <v>173824.37248000002</v>
      </c>
      <c r="H2" s="7">
        <f t="shared" ref="H2:H264" si="1">ABS(C2-ROUND(C2,0))+ABS(D2-ROUND(D2,0))</f>
        <v>0.25999999791383743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13991434</v>
      </c>
      <c r="D3" s="1">
        <f>'PR-RAS'!E7</f>
        <v>17834285.870000001</v>
      </c>
      <c r="E3" s="1">
        <v>0</v>
      </c>
      <c r="F3" s="1">
        <v>0</v>
      </c>
      <c r="G3" s="2">
        <f t="shared" si="0"/>
        <v>99320.011480000001</v>
      </c>
      <c r="H3" s="2">
        <f t="shared" si="1"/>
        <v>0.12999999895691872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12764820</v>
      </c>
      <c r="D4" s="1">
        <f>'PR-RAS'!E8</f>
        <v>15914362.780000001</v>
      </c>
      <c r="E4" s="1">
        <v>0</v>
      </c>
      <c r="F4" s="1">
        <v>0</v>
      </c>
      <c r="G4" s="2">
        <f t="shared" si="0"/>
        <v>133780.63668</v>
      </c>
      <c r="H4" s="2">
        <f t="shared" si="1"/>
        <v>0.2199999988079071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11510047</v>
      </c>
      <c r="D5" s="1">
        <f>'PR-RAS'!E9</f>
        <v>14393364.9</v>
      </c>
      <c r="E5" s="1">
        <v>0</v>
      </c>
      <c r="F5" s="1">
        <v>0</v>
      </c>
      <c r="G5" s="2">
        <f t="shared" si="0"/>
        <v>161187.1072</v>
      </c>
      <c r="H5" s="2">
        <f t="shared" si="1"/>
        <v>9.999999962747097E-2</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2379000</v>
      </c>
      <c r="D6" s="1">
        <f>'PR-RAS'!E10</f>
        <v>2537934.5099999998</v>
      </c>
      <c r="E6" s="1">
        <v>0</v>
      </c>
      <c r="F6" s="1">
        <v>0</v>
      </c>
      <c r="G6" s="2">
        <f t="shared" si="0"/>
        <v>37274.345099999999</v>
      </c>
      <c r="H6" s="2">
        <f t="shared" si="1"/>
        <v>0.49000000022351742</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462057</v>
      </c>
      <c r="D7" s="1">
        <f>'PR-RAS'!E11</f>
        <v>544235.09</v>
      </c>
      <c r="E7" s="1">
        <v>0</v>
      </c>
      <c r="F7" s="1">
        <v>0</v>
      </c>
      <c r="G7" s="2">
        <f t="shared" si="0"/>
        <v>9303.1630800000003</v>
      </c>
      <c r="H7" s="2">
        <f t="shared" si="1"/>
        <v>8.999999996740371E-2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325790</v>
      </c>
      <c r="D8" s="1">
        <f>'PR-RAS'!E12</f>
        <v>314121.28999999998</v>
      </c>
      <c r="E8" s="1">
        <v>0</v>
      </c>
      <c r="F8" s="1">
        <v>0</v>
      </c>
      <c r="G8" s="2">
        <f t="shared" si="0"/>
        <v>6678.2280599999995</v>
      </c>
      <c r="H8" s="2">
        <f t="shared" si="1"/>
        <v>0.28999999997904524</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995220</v>
      </c>
      <c r="D9" s="1">
        <f>'PR-RAS'!E13</f>
        <v>893242.76</v>
      </c>
      <c r="E9" s="1">
        <v>0</v>
      </c>
      <c r="F9" s="1">
        <v>0</v>
      </c>
      <c r="G9" s="2">
        <f t="shared" si="0"/>
        <v>22253.64416</v>
      </c>
      <c r="H9" s="2">
        <f t="shared" si="1"/>
        <v>0.23999999999068677</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2.82</v>
      </c>
      <c r="E10" s="1">
        <v>0</v>
      </c>
      <c r="F10" s="1">
        <v>0</v>
      </c>
      <c r="G10" s="2">
        <f t="shared" si="0"/>
        <v>5.0759999999999993E-2</v>
      </c>
      <c r="H10" s="2">
        <f t="shared" si="1"/>
        <v>0.18000000000000016</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2907294</v>
      </c>
      <c r="D11" s="1">
        <f>'PR-RAS'!E15</f>
        <v>2768538.59</v>
      </c>
      <c r="E11" s="1">
        <v>0</v>
      </c>
      <c r="F11" s="1">
        <v>0</v>
      </c>
      <c r="G11" s="2">
        <f t="shared" si="0"/>
        <v>84443.711800000005</v>
      </c>
      <c r="H11" s="2">
        <f t="shared" si="1"/>
        <v>0.41000000014901161</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1138800</v>
      </c>
      <c r="D19" s="1">
        <f>'PR-RAS'!E23</f>
        <v>1698797.05</v>
      </c>
      <c r="E19" s="1">
        <v>0</v>
      </c>
      <c r="F19" s="1">
        <v>0</v>
      </c>
      <c r="G19" s="2">
        <f t="shared" si="0"/>
        <v>81655.093799999988</v>
      </c>
      <c r="H19" s="2">
        <f t="shared" si="1"/>
        <v>5.0000000046566129E-2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52687</v>
      </c>
      <c r="D20" s="1">
        <f>'PR-RAS'!E24</f>
        <v>67189.789999999994</v>
      </c>
      <c r="E20" s="1">
        <v>0</v>
      </c>
      <c r="F20" s="1">
        <v>0</v>
      </c>
      <c r="G20" s="2">
        <f t="shared" si="0"/>
        <v>3554.2650199999998</v>
      </c>
      <c r="H20" s="2">
        <f t="shared" si="1"/>
        <v>0.21000000000640284</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1086113</v>
      </c>
      <c r="D23" s="1">
        <f>'PR-RAS'!E27</f>
        <v>1631607.26</v>
      </c>
      <c r="E23" s="1">
        <v>0</v>
      </c>
      <c r="F23" s="1">
        <v>0</v>
      </c>
      <c r="G23" s="2">
        <f t="shared" si="0"/>
        <v>95685.205439999991</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87814</v>
      </c>
      <c r="D25" s="1">
        <f>'PR-RAS'!E29</f>
        <v>221126.04</v>
      </c>
      <c r="E25" s="1">
        <v>0</v>
      </c>
      <c r="F25" s="1">
        <v>0</v>
      </c>
      <c r="G25" s="2">
        <f t="shared" si="0"/>
        <v>12721.585920000001</v>
      </c>
      <c r="H25" s="2">
        <f t="shared" si="1"/>
        <v>4.0000000008149073E-2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83468</v>
      </c>
      <c r="D27" s="1">
        <f>'PR-RAS'!E31</f>
        <v>221126.04</v>
      </c>
      <c r="E27" s="1">
        <v>0</v>
      </c>
      <c r="F27" s="1">
        <v>0</v>
      </c>
      <c r="G27" s="2">
        <f t="shared" si="0"/>
        <v>13668.722080000001</v>
      </c>
      <c r="H27" s="2">
        <f t="shared" si="1"/>
        <v>4.0000000008149073E-2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4346</v>
      </c>
      <c r="D29" s="1">
        <f>'PR-RAS'!E33</f>
        <v>0</v>
      </c>
      <c r="E29" s="1">
        <v>0</v>
      </c>
      <c r="F29" s="1">
        <v>0</v>
      </c>
      <c r="G29" s="2">
        <f t="shared" si="0"/>
        <v>121.688</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44987785</v>
      </c>
      <c r="D46" s="1">
        <f>'PR-RAS'!E50</f>
        <v>24701996.709999997</v>
      </c>
      <c r="E46" s="1">
        <v>0</v>
      </c>
      <c r="F46" s="1">
        <v>0</v>
      </c>
      <c r="G46" s="2">
        <f t="shared" si="0"/>
        <v>4247630.0288999993</v>
      </c>
      <c r="H46" s="2">
        <f t="shared" si="1"/>
        <v>0.29000000283122063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117810</v>
      </c>
      <c r="D47" s="1">
        <f>'PR-RAS'!E51</f>
        <v>0</v>
      </c>
      <c r="E47" s="1">
        <v>0</v>
      </c>
      <c r="F47" s="1">
        <v>0</v>
      </c>
      <c r="G47" s="2">
        <f t="shared" si="0"/>
        <v>5419.26</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87205</v>
      </c>
      <c r="D48" s="1">
        <f>'PR-RAS'!E52</f>
        <v>0</v>
      </c>
      <c r="E48" s="1">
        <v>0</v>
      </c>
      <c r="F48" s="1">
        <v>0</v>
      </c>
      <c r="G48" s="2">
        <f t="shared" si="0"/>
        <v>4098.6350000000002</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30605</v>
      </c>
      <c r="D49" s="1">
        <f>'PR-RAS'!E53</f>
        <v>0</v>
      </c>
      <c r="E49" s="1">
        <v>0</v>
      </c>
      <c r="F49" s="1">
        <v>0</v>
      </c>
      <c r="G49" s="2">
        <f t="shared" si="0"/>
        <v>1469.04</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23200777</v>
      </c>
      <c r="D55" s="1">
        <f>'PR-RAS'!E59</f>
        <v>20269345.73</v>
      </c>
      <c r="E55" s="1">
        <v>0</v>
      </c>
      <c r="F55" s="1">
        <v>0</v>
      </c>
      <c r="G55" s="2">
        <f t="shared" si="0"/>
        <v>3441931.29684</v>
      </c>
      <c r="H55" s="2">
        <f t="shared" si="1"/>
        <v>0.26999999955296516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19114585</v>
      </c>
      <c r="D56" s="1">
        <f>'PR-RAS'!E60</f>
        <v>18317745.5</v>
      </c>
      <c r="E56" s="1">
        <v>0</v>
      </c>
      <c r="F56" s="1">
        <v>0</v>
      </c>
      <c r="G56" s="2">
        <f t="shared" si="0"/>
        <v>3066254.18</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4086192</v>
      </c>
      <c r="D57" s="1">
        <f>'PR-RAS'!E61</f>
        <v>1951600.23</v>
      </c>
      <c r="E57" s="1">
        <v>0</v>
      </c>
      <c r="F57" s="1">
        <v>0</v>
      </c>
      <c r="G57" s="2">
        <f t="shared" si="0"/>
        <v>447405.97775999998</v>
      </c>
      <c r="H57" s="2">
        <f t="shared" si="1"/>
        <v>0.22999999998137355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548441</v>
      </c>
      <c r="D58" s="1">
        <f>'PR-RAS'!E62</f>
        <v>204264.7</v>
      </c>
      <c r="E58" s="1">
        <v>0</v>
      </c>
      <c r="F58" s="1">
        <v>0</v>
      </c>
      <c r="G58" s="2">
        <f t="shared" si="0"/>
        <v>54547.3128</v>
      </c>
      <c r="H58" s="2">
        <f t="shared" si="1"/>
        <v>0.29999999998835847</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548441</v>
      </c>
      <c r="D59" s="1">
        <f>'PR-RAS'!E63</f>
        <v>204264.7</v>
      </c>
      <c r="E59" s="1">
        <v>0</v>
      </c>
      <c r="F59" s="1">
        <v>0</v>
      </c>
      <c r="G59" s="2">
        <f t="shared" si="0"/>
        <v>55504.283200000005</v>
      </c>
      <c r="H59" s="2">
        <f t="shared" si="1"/>
        <v>0.29999999998835847</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2460864</v>
      </c>
      <c r="D61" s="1">
        <f>'PR-RAS'!E65</f>
        <v>2428147.06</v>
      </c>
      <c r="E61" s="1">
        <v>0</v>
      </c>
      <c r="F61" s="1">
        <v>0</v>
      </c>
      <c r="G61" s="2">
        <f t="shared" si="0"/>
        <v>439029.48719999997</v>
      </c>
      <c r="H61" s="2">
        <f t="shared" si="1"/>
        <v>6.0000000055879354E-2</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2460864</v>
      </c>
      <c r="D62" s="1">
        <f>'PR-RAS'!E66</f>
        <v>2428147.06</v>
      </c>
      <c r="E62" s="1">
        <v>0</v>
      </c>
      <c r="F62" s="1">
        <v>0</v>
      </c>
      <c r="G62" s="2">
        <f t="shared" si="0"/>
        <v>446346.64532000001</v>
      </c>
      <c r="H62" s="2">
        <f t="shared" si="1"/>
        <v>6.0000000055879354E-2</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481300</v>
      </c>
      <c r="D64" s="1">
        <f>'PR-RAS'!E68</f>
        <v>201400</v>
      </c>
      <c r="E64" s="1">
        <v>0</v>
      </c>
      <c r="F64" s="1">
        <v>0</v>
      </c>
      <c r="G64" s="2">
        <f t="shared" si="0"/>
        <v>55698.3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401300</v>
      </c>
      <c r="D65" s="1">
        <f>'PR-RAS'!E69</f>
        <v>119400</v>
      </c>
      <c r="E65" s="1">
        <v>0</v>
      </c>
      <c r="F65" s="1">
        <v>0</v>
      </c>
      <c r="G65" s="2">
        <f t="shared" si="0"/>
        <v>40966.400000000001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80000</v>
      </c>
      <c r="D66" s="1">
        <f>'PR-RAS'!E70</f>
        <v>82000</v>
      </c>
      <c r="E66" s="1">
        <v>0</v>
      </c>
      <c r="F66" s="1">
        <v>0</v>
      </c>
      <c r="G66" s="2">
        <f t="shared" si="0"/>
        <v>15860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18178593</v>
      </c>
      <c r="D70" s="1">
        <f>'PR-RAS'!E74</f>
        <v>1598839.22</v>
      </c>
      <c r="E70" s="1">
        <v>0</v>
      </c>
      <c r="F70" s="1">
        <v>0</v>
      </c>
      <c r="G70" s="2">
        <f t="shared" si="0"/>
        <v>1474962.7293600002</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1438308</v>
      </c>
      <c r="D71" s="1">
        <f>'PR-RAS'!E75</f>
        <v>664208.25</v>
      </c>
      <c r="E71" s="1">
        <v>0</v>
      </c>
      <c r="F71" s="1">
        <v>0</v>
      </c>
      <c r="G71" s="2">
        <f t="shared" si="0"/>
        <v>193670.71500000003</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16740285</v>
      </c>
      <c r="D72" s="1">
        <f>'PR-RAS'!E76</f>
        <v>934630.97</v>
      </c>
      <c r="E72" s="1">
        <v>0</v>
      </c>
      <c r="F72" s="1">
        <v>0</v>
      </c>
      <c r="G72" s="2">
        <f t="shared" si="0"/>
        <v>1321277.83274</v>
      </c>
      <c r="H72" s="2">
        <f t="shared" si="1"/>
        <v>3.0000000027939677E-2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1009928</v>
      </c>
      <c r="D78" s="1">
        <f>'PR-RAS'!E82</f>
        <v>1000109.2700000001</v>
      </c>
      <c r="E78" s="1">
        <v>0</v>
      </c>
      <c r="F78" s="1">
        <v>0</v>
      </c>
      <c r="G78" s="2">
        <f t="shared" si="0"/>
        <v>231781.28357999999</v>
      </c>
      <c r="H78" s="2">
        <f t="shared" si="1"/>
        <v>0.27000000013504177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v>
      </c>
      <c r="D79" s="1">
        <f>'PR-RAS'!E83</f>
        <v>88.63</v>
      </c>
      <c r="E79" s="1">
        <v>0</v>
      </c>
      <c r="F79" s="1">
        <v>0</v>
      </c>
      <c r="G79" s="2">
        <f t="shared" si="0"/>
        <v>14.060279999999999</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v>
      </c>
      <c r="D81" s="1">
        <f>'PR-RAS'!E85</f>
        <v>88.63</v>
      </c>
      <c r="E81" s="1">
        <v>0</v>
      </c>
      <c r="F81" s="1">
        <v>0</v>
      </c>
      <c r="G81" s="2">
        <f t="shared" si="0"/>
        <v>14.4208</v>
      </c>
      <c r="H81" s="2">
        <f t="shared" si="1"/>
        <v>0.37000000000000455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1009925</v>
      </c>
      <c r="D87" s="1">
        <f>'PR-RAS'!E91</f>
        <v>1000020.6400000001</v>
      </c>
      <c r="E87" s="1">
        <v>0</v>
      </c>
      <c r="F87" s="1">
        <v>0</v>
      </c>
      <c r="G87" s="2">
        <f t="shared" si="0"/>
        <v>258857.10008</v>
      </c>
      <c r="H87" s="2">
        <f t="shared" si="1"/>
        <v>0.35999999986961484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224557</v>
      </c>
      <c r="D88" s="1">
        <f>'PR-RAS'!E92</f>
        <v>168651.51999999999</v>
      </c>
      <c r="E88" s="1">
        <v>0</v>
      </c>
      <c r="F88" s="1">
        <v>0</v>
      </c>
      <c r="G88" s="2">
        <f t="shared" si="0"/>
        <v>48881.823479999999</v>
      </c>
      <c r="H88" s="2">
        <f t="shared" si="1"/>
        <v>0.48000000001047738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732976</v>
      </c>
      <c r="D89" s="1">
        <f>'PR-RAS'!E93</f>
        <v>776337.55</v>
      </c>
      <c r="E89" s="1">
        <v>0</v>
      </c>
      <c r="F89" s="1">
        <v>0</v>
      </c>
      <c r="G89" s="2">
        <f t="shared" si="0"/>
        <v>201137.29680000001</v>
      </c>
      <c r="H89" s="2">
        <f t="shared" si="1"/>
        <v>0.44999999995343387</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36063</v>
      </c>
      <c r="D90" s="1">
        <f>'PR-RAS'!E94</f>
        <v>20925.3</v>
      </c>
      <c r="E90" s="1">
        <v>0</v>
      </c>
      <c r="F90" s="1">
        <v>0</v>
      </c>
      <c r="G90" s="2">
        <f t="shared" si="0"/>
        <v>6934.3104000000003</v>
      </c>
      <c r="H90" s="2">
        <f t="shared" si="1"/>
        <v>0.2999999999992724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16329</v>
      </c>
      <c r="D93" s="1">
        <f>'PR-RAS'!E97</f>
        <v>34106.269999999997</v>
      </c>
      <c r="E93" s="1">
        <v>0</v>
      </c>
      <c r="F93" s="1">
        <v>0</v>
      </c>
      <c r="G93" s="2">
        <f t="shared" si="0"/>
        <v>7777.8216799999991</v>
      </c>
      <c r="H93" s="2">
        <f t="shared" si="1"/>
        <v>0.26999999999679858</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7394452</v>
      </c>
      <c r="D102" s="1">
        <f>'PR-RAS'!E106</f>
        <v>8085300.4299999997</v>
      </c>
      <c r="E102" s="1">
        <v>0</v>
      </c>
      <c r="F102" s="1">
        <v>0</v>
      </c>
      <c r="G102" s="2">
        <f t="shared" si="0"/>
        <v>2380070.33886</v>
      </c>
      <c r="H102" s="2">
        <f t="shared" si="1"/>
        <v>0.42999999970197678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399864</v>
      </c>
      <c r="D103" s="1">
        <f>'PR-RAS'!E107</f>
        <v>453336.77</v>
      </c>
      <c r="E103" s="1">
        <v>0</v>
      </c>
      <c r="F103" s="1">
        <v>0</v>
      </c>
      <c r="G103" s="2">
        <f t="shared" si="0"/>
        <v>133266.82908</v>
      </c>
      <c r="H103" s="2">
        <f t="shared" si="1"/>
        <v>0.22999999998137355</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107483</v>
      </c>
      <c r="D106" s="1">
        <f>'PR-RAS'!E110</f>
        <v>51299.58</v>
      </c>
      <c r="E106" s="1">
        <v>0</v>
      </c>
      <c r="F106" s="1">
        <v>0</v>
      </c>
      <c r="G106" s="2">
        <f t="shared" si="0"/>
        <v>22058.626799999998</v>
      </c>
      <c r="H106" s="2">
        <f t="shared" si="1"/>
        <v>0.41999999999825377</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292381</v>
      </c>
      <c r="D107" s="1">
        <f>'PR-RAS'!E111</f>
        <v>402037.19</v>
      </c>
      <c r="E107" s="1">
        <v>0</v>
      </c>
      <c r="F107" s="1">
        <v>0</v>
      </c>
      <c r="G107" s="2">
        <f t="shared" si="0"/>
        <v>116224.27027999998</v>
      </c>
      <c r="H107" s="2">
        <f t="shared" si="1"/>
        <v>0.19000000000232831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2740422</v>
      </c>
      <c r="D108" s="1">
        <f>'PR-RAS'!E112</f>
        <v>2543868.8200000003</v>
      </c>
      <c r="E108" s="1">
        <v>0</v>
      </c>
      <c r="F108" s="1">
        <v>0</v>
      </c>
      <c r="G108" s="2">
        <f t="shared" si="0"/>
        <v>837613.08148000005</v>
      </c>
      <c r="H108" s="2">
        <f t="shared" si="1"/>
        <v>0.17999999970197678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30832</v>
      </c>
      <c r="D109" s="1">
        <f>'PR-RAS'!E113</f>
        <v>1274.42</v>
      </c>
      <c r="E109" s="1">
        <v>0</v>
      </c>
      <c r="F109" s="1">
        <v>0</v>
      </c>
      <c r="G109" s="2">
        <f t="shared" si="0"/>
        <v>3605.1307199999997</v>
      </c>
      <c r="H109" s="2">
        <f t="shared" si="1"/>
        <v>0.42000000000007276</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5514</v>
      </c>
      <c r="D110" s="1">
        <f>'PR-RAS'!E114</f>
        <v>18491.89</v>
      </c>
      <c r="E110" s="1">
        <v>0</v>
      </c>
      <c r="F110" s="1">
        <v>0</v>
      </c>
      <c r="G110" s="2">
        <f t="shared" si="0"/>
        <v>4632.2580200000002</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1058069</v>
      </c>
      <c r="D111" s="1">
        <f>'PR-RAS'!E115</f>
        <v>799142.23</v>
      </c>
      <c r="E111" s="1">
        <v>0</v>
      </c>
      <c r="F111" s="1">
        <v>0</v>
      </c>
      <c r="G111" s="2">
        <f t="shared" si="0"/>
        <v>292198.88059999997</v>
      </c>
      <c r="H111" s="2">
        <f t="shared" si="1"/>
        <v>0.22999999998137355</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1646007</v>
      </c>
      <c r="D113" s="1">
        <f>'PR-RAS'!E117</f>
        <v>1724960.28</v>
      </c>
      <c r="E113" s="1">
        <v>0</v>
      </c>
      <c r="F113" s="1">
        <v>0</v>
      </c>
      <c r="G113" s="2">
        <f t="shared" si="0"/>
        <v>570743.88672000007</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4254166</v>
      </c>
      <c r="D116" s="1">
        <f>'PR-RAS'!E120</f>
        <v>5088094.84</v>
      </c>
      <c r="E116" s="1">
        <v>0</v>
      </c>
      <c r="F116" s="1">
        <v>0</v>
      </c>
      <c r="G116" s="2">
        <f t="shared" si="0"/>
        <v>1659490.9032000001</v>
      </c>
      <c r="H116" s="2">
        <f t="shared" si="1"/>
        <v>0.16000000014901161</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125701</v>
      </c>
      <c r="D117" s="1">
        <f>'PR-RAS'!E121</f>
        <v>612466.52</v>
      </c>
      <c r="E117" s="1">
        <v>0</v>
      </c>
      <c r="F117" s="1">
        <v>0</v>
      </c>
      <c r="G117" s="2">
        <f t="shared" si="0"/>
        <v>156673.54864000002</v>
      </c>
      <c r="H117" s="2">
        <f t="shared" si="1"/>
        <v>0.47999999998137355</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4128065</v>
      </c>
      <c r="D118" s="1">
        <f>'PR-RAS'!E122</f>
        <v>4475628.32</v>
      </c>
      <c r="E118" s="1">
        <v>0</v>
      </c>
      <c r="F118" s="1">
        <v>0</v>
      </c>
      <c r="G118" s="2">
        <f t="shared" si="0"/>
        <v>1530280.6318800002</v>
      </c>
      <c r="H118" s="2">
        <f t="shared" si="1"/>
        <v>0.32000000029802322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400</v>
      </c>
      <c r="D119" s="1">
        <f>'PR-RAS'!E123</f>
        <v>0</v>
      </c>
      <c r="E119" s="1">
        <v>0</v>
      </c>
      <c r="F119" s="1">
        <v>0</v>
      </c>
      <c r="G119" s="2">
        <f t="shared" si="0"/>
        <v>47.199999999999996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1031425</v>
      </c>
      <c r="D120" s="1">
        <f>'PR-RAS'!E124</f>
        <v>1006563.2799999999</v>
      </c>
      <c r="E120" s="1">
        <v>0</v>
      </c>
      <c r="F120" s="1">
        <v>0</v>
      </c>
      <c r="G120" s="2">
        <f t="shared" si="0"/>
        <v>362301.63563999993</v>
      </c>
      <c r="H120" s="2">
        <f t="shared" si="1"/>
        <v>0.27999999991152436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732705</v>
      </c>
      <c r="D121" s="1">
        <f>'PR-RAS'!E125</f>
        <v>913589.32</v>
      </c>
      <c r="E121" s="1">
        <v>0</v>
      </c>
      <c r="F121" s="1">
        <v>0</v>
      </c>
      <c r="G121" s="2">
        <f t="shared" si="0"/>
        <v>307186.03679999994</v>
      </c>
      <c r="H121" s="2">
        <f t="shared" si="1"/>
        <v>0.31999999994877726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732705</v>
      </c>
      <c r="D123" s="1">
        <f>'PR-RAS'!E127</f>
        <v>913589.32</v>
      </c>
      <c r="E123" s="1">
        <v>0</v>
      </c>
      <c r="F123" s="1">
        <v>0</v>
      </c>
      <c r="G123" s="2">
        <f t="shared" si="0"/>
        <v>312305.80407999997</v>
      </c>
      <c r="H123" s="2">
        <f t="shared" si="1"/>
        <v>0.31999999994877726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298720</v>
      </c>
      <c r="D124" s="1">
        <f>'PR-RAS'!E128</f>
        <v>92973.96</v>
      </c>
      <c r="E124" s="1">
        <v>0</v>
      </c>
      <c r="F124" s="1">
        <v>0</v>
      </c>
      <c r="G124" s="2">
        <f t="shared" si="0"/>
        <v>59614.154160000006</v>
      </c>
      <c r="H124" s="2">
        <f t="shared" si="1"/>
        <v>3.9999999993597157E-2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104308</v>
      </c>
      <c r="D125" s="1">
        <f>'PR-RAS'!E129</f>
        <v>72159.72</v>
      </c>
      <c r="E125" s="1">
        <v>0</v>
      </c>
      <c r="F125" s="1">
        <v>0</v>
      </c>
      <c r="G125" s="2">
        <f t="shared" si="0"/>
        <v>30829.80256</v>
      </c>
      <c r="H125" s="2">
        <f t="shared" si="1"/>
        <v>0.27999999999883585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194412</v>
      </c>
      <c r="D126" s="1">
        <f>'PR-RAS'!E130</f>
        <v>20814.240000000002</v>
      </c>
      <c r="E126" s="1">
        <v>0</v>
      </c>
      <c r="F126" s="1">
        <v>0</v>
      </c>
      <c r="G126" s="2">
        <f t="shared" si="0"/>
        <v>29505.06</v>
      </c>
      <c r="H126" s="2">
        <f t="shared" si="1"/>
        <v>0.24000000000160071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9551</v>
      </c>
      <c r="D135" s="1">
        <f>'PR-RAS'!E139</f>
        <v>71643.179999999993</v>
      </c>
      <c r="E135" s="1">
        <v>0</v>
      </c>
      <c r="F135" s="1">
        <v>0</v>
      </c>
      <c r="G135" s="2">
        <f t="shared" si="0"/>
        <v>20480.20624</v>
      </c>
      <c r="H135" s="2">
        <f t="shared" si="1"/>
        <v>0.17999999999301508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7868</v>
      </c>
      <c r="D136" s="1">
        <f>'PR-RAS'!E140</f>
        <v>6715.54</v>
      </c>
      <c r="E136" s="1">
        <v>0</v>
      </c>
      <c r="F136" s="1">
        <v>0</v>
      </c>
      <c r="G136" s="2">
        <f t="shared" si="0"/>
        <v>2875.3758000000003</v>
      </c>
      <c r="H136" s="2">
        <f t="shared" si="1"/>
        <v>0.46000000000003638</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7868</v>
      </c>
      <c r="D145" s="1">
        <f>'PR-RAS'!E149</f>
        <v>6715.54</v>
      </c>
      <c r="E145" s="1">
        <v>0</v>
      </c>
      <c r="F145" s="1">
        <v>0</v>
      </c>
      <c r="G145" s="2">
        <f t="shared" si="0"/>
        <v>3067.0675200000001</v>
      </c>
      <c r="H145" s="2">
        <f t="shared" si="1"/>
        <v>0.46000000000003638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1683</v>
      </c>
      <c r="D146" s="1">
        <f>'PR-RAS'!E150</f>
        <v>64927.64</v>
      </c>
      <c r="E146" s="1">
        <v>0</v>
      </c>
      <c r="F146" s="1">
        <v>0</v>
      </c>
      <c r="G146" s="2">
        <f t="shared" si="0"/>
        <v>19073.050599999999</v>
      </c>
      <c r="H146" s="2">
        <f t="shared" si="1"/>
        <v>0.36000000000058208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43485599</v>
      </c>
      <c r="D147" s="1">
        <f>'PR-RAS'!E151</f>
        <v>46450131.100000001</v>
      </c>
      <c r="E147" s="1">
        <v>0</v>
      </c>
      <c r="F147" s="1">
        <v>0</v>
      </c>
      <c r="G147" s="2">
        <f t="shared" si="0"/>
        <v>19912335.735199995</v>
      </c>
      <c r="H147" s="2">
        <f t="shared" si="1"/>
        <v>0.10000000149011612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16255616</v>
      </c>
      <c r="D148" s="1">
        <f>'PR-RAS'!E152</f>
        <v>16441566.58</v>
      </c>
      <c r="E148" s="1">
        <v>0</v>
      </c>
      <c r="F148" s="1">
        <v>0</v>
      </c>
      <c r="G148" s="2">
        <f t="shared" si="0"/>
        <v>7223396.1265199995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12830314</v>
      </c>
      <c r="D149" s="1">
        <f>'PR-RAS'!E153</f>
        <v>12967078.48</v>
      </c>
      <c r="E149" s="1">
        <v>0</v>
      </c>
      <c r="F149" s="1">
        <v>0</v>
      </c>
      <c r="G149" s="2">
        <f t="shared" si="0"/>
        <v>5737141.7020800002</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12830314</v>
      </c>
      <c r="D150" s="1">
        <f>'PR-RAS'!E154</f>
        <v>12880678.48</v>
      </c>
      <c r="E150" s="1">
        <v>0</v>
      </c>
      <c r="F150" s="1">
        <v>0</v>
      </c>
      <c r="G150" s="2">
        <f t="shared" si="0"/>
        <v>5750158.9730399996</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86400</v>
      </c>
      <c r="E151" s="1">
        <v>0</v>
      </c>
      <c r="F151" s="1">
        <v>0</v>
      </c>
      <c r="G151" s="2">
        <f t="shared" si="0"/>
        <v>25920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1268462</v>
      </c>
      <c r="D154" s="1">
        <f>'PR-RAS'!E158</f>
        <v>1363794.1</v>
      </c>
      <c r="E154" s="1">
        <v>0</v>
      </c>
      <c r="F154" s="1">
        <v>0</v>
      </c>
      <c r="G154" s="2">
        <f t="shared" si="0"/>
        <v>611395.68059999996</v>
      </c>
      <c r="H154" s="2">
        <f t="shared" si="1"/>
        <v>0.10000000009313226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2156840</v>
      </c>
      <c r="D155" s="1">
        <f>'PR-RAS'!E159</f>
        <v>2110694</v>
      </c>
      <c r="E155" s="1">
        <v>0</v>
      </c>
      <c r="F155" s="1">
        <v>0</v>
      </c>
      <c r="G155" s="2">
        <f t="shared" si="0"/>
        <v>982247.11199999996</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156843</v>
      </c>
      <c r="D156" s="1">
        <f>'PR-RAS'!E160</f>
        <v>156930.18</v>
      </c>
      <c r="E156" s="1">
        <v>0</v>
      </c>
      <c r="F156" s="1">
        <v>0</v>
      </c>
      <c r="G156" s="2">
        <f t="shared" si="0"/>
        <v>72959.020799999998</v>
      </c>
      <c r="H156" s="2">
        <f t="shared" si="1"/>
        <v>0.17999999999301508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1999997</v>
      </c>
      <c r="D157" s="1">
        <f>'PR-RAS'!E161</f>
        <v>1953763.82</v>
      </c>
      <c r="E157" s="1">
        <v>0</v>
      </c>
      <c r="F157" s="1">
        <v>0</v>
      </c>
      <c r="G157" s="2">
        <f t="shared" si="0"/>
        <v>921573.8438400001</v>
      </c>
      <c r="H157" s="2">
        <f t="shared" si="1"/>
        <v>0.17999999993480742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18477611</v>
      </c>
      <c r="D159" s="1">
        <f>'PR-RAS'!E163</f>
        <v>20363741.359999999</v>
      </c>
      <c r="E159" s="1">
        <v>0</v>
      </c>
      <c r="F159" s="1">
        <v>0</v>
      </c>
      <c r="G159" s="2">
        <f t="shared" si="0"/>
        <v>9354404.8077600002</v>
      </c>
      <c r="H159" s="2">
        <f t="shared" si="1"/>
        <v>0.35999999940395355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381031</v>
      </c>
      <c r="D160" s="1">
        <f>'PR-RAS'!E164</f>
        <v>434574.43</v>
      </c>
      <c r="E160" s="1">
        <v>0</v>
      </c>
      <c r="F160" s="1">
        <v>0</v>
      </c>
      <c r="G160" s="2">
        <f t="shared" si="0"/>
        <v>198778.59773999997</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66969</v>
      </c>
      <c r="D161" s="1">
        <f>'PR-RAS'!E165</f>
        <v>114975.86</v>
      </c>
      <c r="E161" s="1">
        <v>0</v>
      </c>
      <c r="F161" s="1">
        <v>0</v>
      </c>
      <c r="G161" s="2">
        <f t="shared" si="0"/>
        <v>47507.315199999997</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238977</v>
      </c>
      <c r="D162" s="1">
        <f>'PR-RAS'!E166</f>
        <v>216957.63</v>
      </c>
      <c r="E162" s="1">
        <v>0</v>
      </c>
      <c r="F162" s="1">
        <v>0</v>
      </c>
      <c r="G162" s="2">
        <f t="shared" si="0"/>
        <v>108335.65386000001</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72905</v>
      </c>
      <c r="D163" s="1">
        <f>'PR-RAS'!E167</f>
        <v>102380.94</v>
      </c>
      <c r="E163" s="1">
        <v>0</v>
      </c>
      <c r="F163" s="1">
        <v>0</v>
      </c>
      <c r="G163" s="2">
        <f t="shared" si="0"/>
        <v>44982.03456</v>
      </c>
      <c r="H163" s="2">
        <f t="shared" si="1"/>
        <v>5.9999999997671694E-2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2180</v>
      </c>
      <c r="D164" s="1">
        <f>'PR-RAS'!E168</f>
        <v>260</v>
      </c>
      <c r="E164" s="1">
        <v>0</v>
      </c>
      <c r="F164" s="1">
        <v>0</v>
      </c>
      <c r="G164" s="2">
        <f t="shared" si="0"/>
        <v>440.1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3664135</v>
      </c>
      <c r="D165" s="1">
        <f>'PR-RAS'!E169</f>
        <v>5316591.0399999991</v>
      </c>
      <c r="E165" s="1">
        <v>0</v>
      </c>
      <c r="F165" s="1">
        <v>0</v>
      </c>
      <c r="G165" s="2">
        <f t="shared" si="0"/>
        <v>2344760.0011199997</v>
      </c>
      <c r="H165" s="2">
        <f t="shared" si="1"/>
        <v>3.9999999105930328E-2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545808</v>
      </c>
      <c r="D166" s="1">
        <f>'PR-RAS'!E170</f>
        <v>585128.30000000005</v>
      </c>
      <c r="E166" s="1">
        <v>0</v>
      </c>
      <c r="F166" s="1">
        <v>0</v>
      </c>
      <c r="G166" s="2">
        <f t="shared" si="0"/>
        <v>283150.65900000004</v>
      </c>
      <c r="H166" s="2">
        <f t="shared" si="1"/>
        <v>0.30000000004656613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354058</v>
      </c>
      <c r="D167" s="1">
        <f>'PR-RAS'!E171</f>
        <v>392079.17</v>
      </c>
      <c r="E167" s="1">
        <v>0</v>
      </c>
      <c r="F167" s="1">
        <v>0</v>
      </c>
      <c r="G167" s="2">
        <f t="shared" si="0"/>
        <v>188943.91243999999</v>
      </c>
      <c r="H167" s="2">
        <f t="shared" si="1"/>
        <v>0.16999999998370185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2305527</v>
      </c>
      <c r="D168" s="1">
        <f>'PR-RAS'!E172</f>
        <v>3928393.49</v>
      </c>
      <c r="E168" s="1">
        <v>0</v>
      </c>
      <c r="F168" s="1">
        <v>0</v>
      </c>
      <c r="G168" s="2">
        <f t="shared" si="0"/>
        <v>1697106.4346600003</v>
      </c>
      <c r="H168" s="2">
        <f t="shared" si="1"/>
        <v>0.49000000022351742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188557</v>
      </c>
      <c r="D169" s="1">
        <f>'PR-RAS'!E173</f>
        <v>212626.85</v>
      </c>
      <c r="E169" s="1">
        <v>0</v>
      </c>
      <c r="F169" s="1">
        <v>0</v>
      </c>
      <c r="G169" s="2">
        <f t="shared" si="0"/>
        <v>103120.1976</v>
      </c>
      <c r="H169" s="2">
        <f t="shared" si="1"/>
        <v>0.14999999999417923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171687</v>
      </c>
      <c r="D170" s="1">
        <f>'PR-RAS'!E174</f>
        <v>92803.31</v>
      </c>
      <c r="E170" s="1">
        <v>0</v>
      </c>
      <c r="F170" s="1">
        <v>0</v>
      </c>
      <c r="G170" s="2">
        <f t="shared" si="0"/>
        <v>60382.621780000001</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98498</v>
      </c>
      <c r="D172" s="1">
        <f>'PR-RAS'!E176</f>
        <v>105559.92</v>
      </c>
      <c r="E172" s="1">
        <v>0</v>
      </c>
      <c r="F172" s="1">
        <v>0</v>
      </c>
      <c r="G172" s="2">
        <f t="shared" si="0"/>
        <v>52944.65064</v>
      </c>
      <c r="H172" s="2">
        <f t="shared" si="1"/>
        <v>8.000000000174623E-2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11127854</v>
      </c>
      <c r="D173" s="1">
        <f>'PR-RAS'!E177</f>
        <v>10434869.76</v>
      </c>
      <c r="E173" s="1">
        <v>0</v>
      </c>
      <c r="F173" s="1">
        <v>0</v>
      </c>
      <c r="G173" s="2">
        <f t="shared" si="0"/>
        <v>5503586.0854399996</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305213</v>
      </c>
      <c r="D174" s="1">
        <f>'PR-RAS'!E178</f>
        <v>314340.36</v>
      </c>
      <c r="E174" s="1">
        <v>0</v>
      </c>
      <c r="F174" s="1">
        <v>0</v>
      </c>
      <c r="G174" s="2">
        <f t="shared" si="0"/>
        <v>161563.61355999997</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4311758</v>
      </c>
      <c r="D175" s="1">
        <f>'PR-RAS'!E179</f>
        <v>3948226.86</v>
      </c>
      <c r="E175" s="1">
        <v>0</v>
      </c>
      <c r="F175" s="1">
        <v>0</v>
      </c>
      <c r="G175" s="2">
        <f t="shared" si="0"/>
        <v>2124228.8392799995</v>
      </c>
      <c r="H175" s="2">
        <f t="shared" si="1"/>
        <v>0.14000000013038516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1106193</v>
      </c>
      <c r="D176" s="1">
        <f>'PR-RAS'!E180</f>
        <v>1185340.68</v>
      </c>
      <c r="E176" s="1">
        <v>0</v>
      </c>
      <c r="F176" s="1">
        <v>0</v>
      </c>
      <c r="G176" s="2">
        <f t="shared" si="0"/>
        <v>608453.01299999992</v>
      </c>
      <c r="H176" s="2">
        <f t="shared" si="1"/>
        <v>0.32000000006519258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2571322</v>
      </c>
      <c r="D177" s="1">
        <f>'PR-RAS'!E181</f>
        <v>2391426.4500000002</v>
      </c>
      <c r="E177" s="1">
        <v>0</v>
      </c>
      <c r="F177" s="1">
        <v>0</v>
      </c>
      <c r="G177" s="2">
        <f t="shared" si="0"/>
        <v>1294334.7823999999</v>
      </c>
      <c r="H177" s="2">
        <f t="shared" si="1"/>
        <v>0.45000000018626451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500640</v>
      </c>
      <c r="D178" s="1">
        <f>'PR-RAS'!E182</f>
        <v>469351.92</v>
      </c>
      <c r="E178" s="1">
        <v>0</v>
      </c>
      <c r="F178" s="1">
        <v>0</v>
      </c>
      <c r="G178" s="2">
        <f t="shared" si="0"/>
        <v>254763.85967999997</v>
      </c>
      <c r="H178" s="2">
        <f t="shared" si="1"/>
        <v>8.0000000016298145E-2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203614</v>
      </c>
      <c r="D179" s="1">
        <f>'PR-RAS'!E183</f>
        <v>266912.24</v>
      </c>
      <c r="E179" s="1">
        <v>0</v>
      </c>
      <c r="F179" s="1">
        <v>0</v>
      </c>
      <c r="G179" s="2">
        <f t="shared" si="0"/>
        <v>131264.04944</v>
      </c>
      <c r="H179" s="2">
        <f t="shared" si="1"/>
        <v>0.23999999999068677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784357</v>
      </c>
      <c r="D180" s="1">
        <f>'PR-RAS'!E184</f>
        <v>770363.43</v>
      </c>
      <c r="E180" s="1">
        <v>0</v>
      </c>
      <c r="F180" s="1">
        <v>0</v>
      </c>
      <c r="G180" s="2">
        <f t="shared" si="0"/>
        <v>416190.01094000007</v>
      </c>
      <c r="H180" s="2">
        <f t="shared" si="1"/>
        <v>0.43000000005122274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177064</v>
      </c>
      <c r="D181" s="1">
        <f>'PR-RAS'!E185</f>
        <v>275232.15000000002</v>
      </c>
      <c r="E181" s="1">
        <v>0</v>
      </c>
      <c r="F181" s="1">
        <v>0</v>
      </c>
      <c r="G181" s="2">
        <f t="shared" si="0"/>
        <v>130955.094</v>
      </c>
      <c r="H181" s="2">
        <f t="shared" si="1"/>
        <v>0.15000000002328306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1167693</v>
      </c>
      <c r="D182" s="1">
        <f>'PR-RAS'!E186</f>
        <v>813675.67</v>
      </c>
      <c r="E182" s="1">
        <v>0</v>
      </c>
      <c r="F182" s="1">
        <v>0</v>
      </c>
      <c r="G182" s="2">
        <f t="shared" si="0"/>
        <v>505903.02553999994</v>
      </c>
      <c r="H182" s="2">
        <f t="shared" si="1"/>
        <v>0.32999999995809048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1728</v>
      </c>
      <c r="D183" s="1">
        <f>'PR-RAS'!E187</f>
        <v>4850.5</v>
      </c>
      <c r="E183" s="1">
        <v>0</v>
      </c>
      <c r="F183" s="1">
        <v>0</v>
      </c>
      <c r="G183" s="2">
        <f t="shared" si="0"/>
        <v>2080.078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3302863</v>
      </c>
      <c r="D184" s="1">
        <f>'PR-RAS'!E188</f>
        <v>4172855.63</v>
      </c>
      <c r="E184" s="1">
        <v>0</v>
      </c>
      <c r="F184" s="1">
        <v>0</v>
      </c>
      <c r="G184" s="2">
        <f t="shared" si="0"/>
        <v>2131689.0895799999</v>
      </c>
      <c r="H184" s="2">
        <f t="shared" si="1"/>
        <v>0.37000000011175871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171485</v>
      </c>
      <c r="D185" s="1">
        <f>'PR-RAS'!E189</f>
        <v>174035.98</v>
      </c>
      <c r="E185" s="1">
        <v>0</v>
      </c>
      <c r="F185" s="1">
        <v>0</v>
      </c>
      <c r="G185" s="2">
        <f t="shared" si="0"/>
        <v>95598.480640000009</v>
      </c>
      <c r="H185" s="2">
        <f t="shared" si="1"/>
        <v>1.9999999989522621E-2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298078</v>
      </c>
      <c r="D186" s="1">
        <f>'PR-RAS'!E190</f>
        <v>310642.76</v>
      </c>
      <c r="E186" s="1">
        <v>0</v>
      </c>
      <c r="F186" s="1">
        <v>0</v>
      </c>
      <c r="G186" s="2">
        <f t="shared" si="0"/>
        <v>170082.2512</v>
      </c>
      <c r="H186" s="2">
        <f t="shared" si="1"/>
        <v>0.23999999999068677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193592</v>
      </c>
      <c r="D187" s="1">
        <f>'PR-RAS'!E191</f>
        <v>225751.94</v>
      </c>
      <c r="E187" s="1">
        <v>0</v>
      </c>
      <c r="F187" s="1">
        <v>0</v>
      </c>
      <c r="G187" s="2">
        <f t="shared" si="0"/>
        <v>119987.83368</v>
      </c>
      <c r="H187" s="2">
        <f t="shared" si="1"/>
        <v>5.9999999997671694E-2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86723</v>
      </c>
      <c r="D188" s="1">
        <f>'PR-RAS'!E192</f>
        <v>134803.92000000001</v>
      </c>
      <c r="E188" s="1">
        <v>0</v>
      </c>
      <c r="F188" s="1">
        <v>0</v>
      </c>
      <c r="G188" s="2">
        <f t="shared" si="0"/>
        <v>66633.867080000011</v>
      </c>
      <c r="H188" s="2">
        <f t="shared" si="1"/>
        <v>7.9999999987194315E-2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229644</v>
      </c>
      <c r="D189" s="1">
        <f>'PR-RAS'!E193</f>
        <v>986128.38</v>
      </c>
      <c r="E189" s="1">
        <v>0</v>
      </c>
      <c r="F189" s="1">
        <v>0</v>
      </c>
      <c r="G189" s="2">
        <f t="shared" si="0"/>
        <v>413957.34287999995</v>
      </c>
      <c r="H189" s="2">
        <f t="shared" si="1"/>
        <v>0.38000000000465661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2247</v>
      </c>
      <c r="D190" s="1">
        <f>'PR-RAS'!E194</f>
        <v>54688.85</v>
      </c>
      <c r="E190" s="1">
        <v>0</v>
      </c>
      <c r="F190" s="1">
        <v>0</v>
      </c>
      <c r="G190" s="2">
        <f t="shared" si="0"/>
        <v>21097.068299999999</v>
      </c>
      <c r="H190" s="2">
        <f t="shared" si="1"/>
        <v>0.15000000000145519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2321094</v>
      </c>
      <c r="D191" s="1">
        <f>'PR-RAS'!E195</f>
        <v>2286803.7999999998</v>
      </c>
      <c r="E191" s="1">
        <v>0</v>
      </c>
      <c r="F191" s="1">
        <v>0</v>
      </c>
      <c r="G191" s="2">
        <f t="shared" si="0"/>
        <v>1309993.304</v>
      </c>
      <c r="H191" s="2">
        <f t="shared" si="1"/>
        <v>0.20000000018626451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225503</v>
      </c>
      <c r="D192" s="1">
        <f>'PR-RAS'!E196</f>
        <v>690822.3899999999</v>
      </c>
      <c r="E192" s="1">
        <v>0</v>
      </c>
      <c r="F192" s="1">
        <v>0</v>
      </c>
      <c r="G192" s="2">
        <f t="shared" si="0"/>
        <v>306965.22597999999</v>
      </c>
      <c r="H192" s="2">
        <f t="shared" si="1"/>
        <v>0.38999999989755452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138625</v>
      </c>
      <c r="D198" s="1">
        <f>'PR-RAS'!E202</f>
        <v>57375.83</v>
      </c>
      <c r="E198" s="1">
        <v>0</v>
      </c>
      <c r="F198" s="1">
        <v>0</v>
      </c>
      <c r="G198" s="2">
        <f t="shared" si="0"/>
        <v>49915.202020000004</v>
      </c>
      <c r="H198" s="2">
        <f t="shared" si="1"/>
        <v>0.16999999999825377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138625</v>
      </c>
      <c r="D201" s="1">
        <f>'PR-RAS'!E205</f>
        <v>57375.83</v>
      </c>
      <c r="E201" s="1">
        <v>0</v>
      </c>
      <c r="F201" s="1">
        <v>0</v>
      </c>
      <c r="G201" s="2">
        <f t="shared" si="0"/>
        <v>50675.332000000002</v>
      </c>
      <c r="H201" s="2">
        <f t="shared" si="1"/>
        <v>0.16999999999825377</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86878</v>
      </c>
      <c r="D206" s="1">
        <f>'PR-RAS'!E210</f>
        <v>633446.55999999994</v>
      </c>
      <c r="E206" s="1">
        <v>0</v>
      </c>
      <c r="F206" s="1">
        <v>0</v>
      </c>
      <c r="G206" s="2">
        <f t="shared" si="0"/>
        <v>277523.07959999994</v>
      </c>
      <c r="H206" s="2">
        <f t="shared" si="1"/>
        <v>0.44000000006053597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86428</v>
      </c>
      <c r="D207" s="1">
        <f>'PR-RAS'!E211</f>
        <v>76686.48</v>
      </c>
      <c r="E207" s="1">
        <v>0</v>
      </c>
      <c r="F207" s="1">
        <v>0</v>
      </c>
      <c r="G207" s="2">
        <f t="shared" si="0"/>
        <v>49398.997759999998</v>
      </c>
      <c r="H207" s="2">
        <f t="shared" si="1"/>
        <v>0.47999999999592546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450</v>
      </c>
      <c r="D209" s="1">
        <f>'PR-RAS'!E213</f>
        <v>556760.07999999996</v>
      </c>
      <c r="E209" s="1">
        <v>0</v>
      </c>
      <c r="F209" s="1">
        <v>0</v>
      </c>
      <c r="G209" s="2">
        <f t="shared" si="0"/>
        <v>231705.79327999998</v>
      </c>
      <c r="H209" s="2">
        <f t="shared" si="1"/>
        <v>7.9999999958090484E-2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987063</v>
      </c>
      <c r="D211" s="1">
        <f>'PR-RAS'!E215</f>
        <v>192910.22</v>
      </c>
      <c r="E211" s="1">
        <v>0</v>
      </c>
      <c r="F211" s="1">
        <v>0</v>
      </c>
      <c r="G211" s="2">
        <f t="shared" si="0"/>
        <v>288305.52239999996</v>
      </c>
      <c r="H211" s="2">
        <f t="shared" si="1"/>
        <v>0.22000000000116415</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987063</v>
      </c>
      <c r="D215" s="1">
        <f>'PR-RAS'!E219</f>
        <v>192910.22</v>
      </c>
      <c r="E215" s="1">
        <v>0</v>
      </c>
      <c r="F215" s="1">
        <v>0</v>
      </c>
      <c r="G215" s="2">
        <f t="shared" si="0"/>
        <v>293797.05615999998</v>
      </c>
      <c r="H215" s="2">
        <f t="shared" si="1"/>
        <v>0.22000000000116415</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987063</v>
      </c>
      <c r="D217" s="1">
        <f>'PR-RAS'!E221</f>
        <v>192910.22</v>
      </c>
      <c r="E217" s="1">
        <v>0</v>
      </c>
      <c r="F217" s="1">
        <v>0</v>
      </c>
      <c r="G217" s="2">
        <f t="shared" si="0"/>
        <v>296542.82303999999</v>
      </c>
      <c r="H217" s="2">
        <f t="shared" si="1"/>
        <v>0.22000000000116415</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91714</v>
      </c>
      <c r="D220" s="1">
        <f>'PR-RAS'!E224</f>
        <v>890677.96</v>
      </c>
      <c r="E220" s="1">
        <v>0</v>
      </c>
      <c r="F220" s="1">
        <v>0</v>
      </c>
      <c r="G220" s="2">
        <f t="shared" si="0"/>
        <v>410202.31247999996</v>
      </c>
      <c r="H220" s="2">
        <f t="shared" si="1"/>
        <v>4.0000000037252903E-2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91714</v>
      </c>
      <c r="D227" s="1">
        <f>'PR-RAS'!E231</f>
        <v>104378.95999999999</v>
      </c>
      <c r="E227" s="1">
        <v>0</v>
      </c>
      <c r="F227" s="1">
        <v>0</v>
      </c>
      <c r="G227" s="2">
        <f t="shared" si="0"/>
        <v>67906.653919999997</v>
      </c>
      <c r="H227" s="2">
        <f t="shared" si="1"/>
        <v>4.0000000008149073E-2</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91714</v>
      </c>
      <c r="D228" s="1">
        <f>'PR-RAS'!E232</f>
        <v>45628.959999999999</v>
      </c>
      <c r="E228" s="1">
        <v>0</v>
      </c>
      <c r="F228" s="1">
        <v>0</v>
      </c>
      <c r="G228" s="2">
        <f t="shared" si="0"/>
        <v>41534.625840000001</v>
      </c>
      <c r="H228" s="2">
        <f t="shared" si="1"/>
        <v>4.0000000000873115E-2</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58750</v>
      </c>
      <c r="E229" s="1">
        <v>0</v>
      </c>
      <c r="F229" s="1">
        <v>0</v>
      </c>
      <c r="G229" s="2">
        <f t="shared" si="0"/>
        <v>26790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786299</v>
      </c>
      <c r="E232" s="1">
        <v>0</v>
      </c>
      <c r="F232" s="1">
        <v>0</v>
      </c>
      <c r="G232" s="2">
        <f t="shared" si="0"/>
        <v>363270.13800000004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553000</v>
      </c>
      <c r="E233" s="1">
        <v>0</v>
      </c>
      <c r="F233" s="1">
        <v>0</v>
      </c>
      <c r="G233" s="2">
        <f t="shared" si="0"/>
        <v>256592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233299</v>
      </c>
      <c r="E234" s="1">
        <v>0</v>
      </c>
      <c r="F234" s="1">
        <v>0</v>
      </c>
      <c r="G234" s="2">
        <f t="shared" si="0"/>
        <v>108717.334</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3017145</v>
      </c>
      <c r="D248" s="1">
        <f>'PR-RAS'!E252</f>
        <v>3523749.03</v>
      </c>
      <c r="E248" s="1">
        <v>0</v>
      </c>
      <c r="F248" s="1">
        <v>0</v>
      </c>
      <c r="G248" s="2">
        <f t="shared" si="0"/>
        <v>2485966.8358199997</v>
      </c>
      <c r="H248" s="2">
        <f t="shared" si="1"/>
        <v>2.9999999795109034E-2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3017145</v>
      </c>
      <c r="D255" s="1">
        <f>'PR-RAS'!E259</f>
        <v>3523749.03</v>
      </c>
      <c r="E255" s="1">
        <v>0</v>
      </c>
      <c r="F255" s="1">
        <v>0</v>
      </c>
      <c r="G255" s="2">
        <f t="shared" si="0"/>
        <v>2556419.3372399998</v>
      </c>
      <c r="H255" s="2">
        <f t="shared" si="1"/>
        <v>2.9999999795109034E-2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1131853</v>
      </c>
      <c r="D256" s="1">
        <f>'PR-RAS'!E260</f>
        <v>1221400</v>
      </c>
      <c r="E256" s="1">
        <v>0</v>
      </c>
      <c r="F256" s="1">
        <v>0</v>
      </c>
      <c r="G256" s="2">
        <f t="shared" si="0"/>
        <v>911536.51500000001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1885292</v>
      </c>
      <c r="D257" s="1">
        <f>'PR-RAS'!E261</f>
        <v>2302349.0299999998</v>
      </c>
      <c r="E257" s="1">
        <v>0</v>
      </c>
      <c r="F257" s="1">
        <v>0</v>
      </c>
      <c r="G257" s="2">
        <f t="shared" si="0"/>
        <v>1661437.45536</v>
      </c>
      <c r="H257" s="2">
        <f t="shared" si="1"/>
        <v>2.9999999795109034E-2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4430947</v>
      </c>
      <c r="D259" s="1">
        <f>'PR-RAS'!E263</f>
        <v>4346663.5599999996</v>
      </c>
      <c r="E259" s="1">
        <v>0</v>
      </c>
      <c r="F259" s="1">
        <v>0</v>
      </c>
      <c r="G259" s="2">
        <f t="shared" si="0"/>
        <v>3386062.7229599999</v>
      </c>
      <c r="H259" s="2">
        <f t="shared" si="1"/>
        <v>0.44000000040978193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3571264</v>
      </c>
      <c r="D260" s="1">
        <f>'PR-RAS'!E264</f>
        <v>3137468.98</v>
      </c>
      <c r="E260" s="1">
        <v>0</v>
      </c>
      <c r="F260" s="1">
        <v>0</v>
      </c>
      <c r="G260" s="2">
        <f t="shared" si="0"/>
        <v>2550166.3076400002</v>
      </c>
      <c r="H260" s="2">
        <f t="shared" si="1"/>
        <v>2.0000000018626451E-2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3571264</v>
      </c>
      <c r="D261" s="1">
        <f>'PR-RAS'!E265</f>
        <v>3137468.98</v>
      </c>
      <c r="E261" s="1">
        <v>0</v>
      </c>
      <c r="F261" s="1">
        <v>0</v>
      </c>
      <c r="G261" s="2">
        <f t="shared" si="0"/>
        <v>2560012.5096000005</v>
      </c>
      <c r="H261" s="2">
        <f t="shared" si="1"/>
        <v>2.0000000018626451E-2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622856</v>
      </c>
      <c r="D264" s="1">
        <f>'PR-RAS'!E268</f>
        <v>678873.54</v>
      </c>
      <c r="E264" s="1">
        <v>0</v>
      </c>
      <c r="F264" s="1">
        <v>0</v>
      </c>
      <c r="G264" s="2">
        <f t="shared" si="0"/>
        <v>520898.61004000006</v>
      </c>
      <c r="H264" s="2">
        <f t="shared" si="1"/>
        <v>0.4599999999627471</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381000</v>
      </c>
      <c r="D265" s="1">
        <f>'PR-RAS'!E269</f>
        <v>290248.53999999998</v>
      </c>
      <c r="E265" s="1">
        <v>0</v>
      </c>
      <c r="F265" s="1">
        <v>0</v>
      </c>
      <c r="G265" s="2">
        <f t="shared" ref="G265:G521" si="8">(B265/1000)*(C265*1+D265*2)</f>
        <v>253835.22912</v>
      </c>
      <c r="H265" s="2">
        <f t="shared" ref="H265:H521" si="9">ABS(C265-ROUND(C265,0))+ABS(D265-ROUND(D265,0))</f>
        <v>0.46000000002095476</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388625</v>
      </c>
      <c r="E266" s="1">
        <v>0</v>
      </c>
      <c r="F266" s="1">
        <v>0</v>
      </c>
      <c r="G266" s="2">
        <f t="shared" si="8"/>
        <v>205971.25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241856</v>
      </c>
      <c r="D267" s="1">
        <f>'PR-RAS'!E271</f>
        <v>0</v>
      </c>
      <c r="E267" s="1">
        <v>0</v>
      </c>
      <c r="F267" s="1">
        <v>0</v>
      </c>
      <c r="G267" s="2">
        <f t="shared" si="8"/>
        <v>64333.696000000004</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395270</v>
      </c>
      <c r="E269" s="1">
        <v>0</v>
      </c>
      <c r="F269" s="1">
        <v>0</v>
      </c>
      <c r="G269" s="2">
        <f t="shared" si="8"/>
        <v>211864.72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395270</v>
      </c>
      <c r="E270" s="1">
        <v>0</v>
      </c>
      <c r="F270" s="1">
        <v>0</v>
      </c>
      <c r="G270" s="2">
        <f t="shared" si="8"/>
        <v>212655.26</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236827</v>
      </c>
      <c r="D275" s="1">
        <f>'PR-RAS'!E279</f>
        <v>135051.04</v>
      </c>
      <c r="E275" s="1">
        <v>0</v>
      </c>
      <c r="F275" s="1">
        <v>0</v>
      </c>
      <c r="G275" s="2">
        <f t="shared" si="8"/>
        <v>138898.56792</v>
      </c>
      <c r="H275" s="2">
        <f t="shared" si="9"/>
        <v>4.0000000008149073E-2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135051.04</v>
      </c>
      <c r="E276" s="1">
        <v>0</v>
      </c>
      <c r="F276" s="1">
        <v>0</v>
      </c>
      <c r="G276" s="2">
        <f t="shared" si="8"/>
        <v>74278.072000000015</v>
      </c>
      <c r="H276" s="2">
        <f t="shared" si="9"/>
        <v>4.0000000008149073E-2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236827</v>
      </c>
      <c r="D277" s="1">
        <f>'PR-RAS'!E281</f>
        <v>0</v>
      </c>
      <c r="E277" s="1">
        <v>0</v>
      </c>
      <c r="F277" s="1">
        <v>0</v>
      </c>
      <c r="G277" s="2">
        <f t="shared" si="8"/>
        <v>65364.252000000008</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43485599</v>
      </c>
      <c r="D285" s="1">
        <f>'PR-RAS'!E289</f>
        <v>46450131.100000001</v>
      </c>
      <c r="E285" s="1">
        <v>0</v>
      </c>
      <c r="F285" s="1">
        <v>0</v>
      </c>
      <c r="G285" s="2">
        <f t="shared" si="8"/>
        <v>38733584.580799997</v>
      </c>
      <c r="H285" s="2">
        <f t="shared" si="9"/>
        <v>0.10000000149011612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24938976</v>
      </c>
      <c r="D286" s="1">
        <f>'PR-RAS'!E290</f>
        <v>6249767.6400000006</v>
      </c>
      <c r="E286" s="1">
        <v>0</v>
      </c>
      <c r="F286" s="1">
        <v>0</v>
      </c>
      <c r="G286" s="2">
        <f t="shared" si="8"/>
        <v>10669975.7148</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10298329</v>
      </c>
      <c r="D288" s="1">
        <f>'PR-RAS'!E292</f>
        <v>19944993.239999998</v>
      </c>
      <c r="E288" s="1">
        <v>0</v>
      </c>
      <c r="F288" s="1">
        <v>0</v>
      </c>
      <c r="G288" s="2">
        <f t="shared" si="8"/>
        <v>14404046.542759998</v>
      </c>
      <c r="H288" s="2">
        <f t="shared" si="9"/>
        <v>0.23999999836087227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5793564</v>
      </c>
      <c r="D290" s="1">
        <f>'PR-RAS'!E294</f>
        <v>5971352.2199999997</v>
      </c>
      <c r="E290" s="1">
        <v>0</v>
      </c>
      <c r="F290" s="1">
        <v>0</v>
      </c>
      <c r="G290" s="2">
        <f t="shared" si="8"/>
        <v>5125781.5791599993</v>
      </c>
      <c r="H290" s="2">
        <f t="shared" si="9"/>
        <v>0.21999999973922968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2750</v>
      </c>
      <c r="D291" s="1">
        <f>'PR-RAS'!E295</f>
        <v>78591.02</v>
      </c>
      <c r="E291" s="1">
        <v>0</v>
      </c>
      <c r="F291" s="1">
        <v>0</v>
      </c>
      <c r="G291" s="2">
        <f t="shared" si="8"/>
        <v>46380.291599999997</v>
      </c>
      <c r="H291" s="2">
        <f t="shared" si="9"/>
        <v>2.0000000004074536E-2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1003825</v>
      </c>
      <c r="D293" s="1">
        <f>'PR-RAS'!E298</f>
        <v>692964.85</v>
      </c>
      <c r="E293" s="1">
        <v>0</v>
      </c>
      <c r="F293" s="1">
        <v>0</v>
      </c>
      <c r="G293" s="2">
        <f t="shared" si="8"/>
        <v>697808.37239999999</v>
      </c>
      <c r="H293" s="2">
        <f t="shared" si="9"/>
        <v>0.15000000002328306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430422</v>
      </c>
      <c r="D294" s="1">
        <f>'PR-RAS'!E299</f>
        <v>561938.61</v>
      </c>
      <c r="E294" s="1">
        <v>0</v>
      </c>
      <c r="F294" s="1">
        <v>0</v>
      </c>
      <c r="G294" s="2">
        <f t="shared" si="8"/>
        <v>455409.67145999998</v>
      </c>
      <c r="H294" s="2">
        <f t="shared" si="9"/>
        <v>0.39000000001396984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430422</v>
      </c>
      <c r="D295" s="1">
        <f>'PR-RAS'!E300</f>
        <v>561938.61</v>
      </c>
      <c r="E295" s="1">
        <v>0</v>
      </c>
      <c r="F295" s="1">
        <v>0</v>
      </c>
      <c r="G295" s="2">
        <f t="shared" si="8"/>
        <v>456963.97067999997</v>
      </c>
      <c r="H295" s="2">
        <f t="shared" si="9"/>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430422</v>
      </c>
      <c r="D296" s="1">
        <f>'PR-RAS'!E301</f>
        <v>561938.61</v>
      </c>
      <c r="E296" s="1">
        <v>0</v>
      </c>
      <c r="F296" s="1">
        <v>0</v>
      </c>
      <c r="G296" s="2">
        <f t="shared" si="8"/>
        <v>458518.26989999996</v>
      </c>
      <c r="H296" s="2">
        <f t="shared" si="9"/>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573403</v>
      </c>
      <c r="D306" s="1">
        <f>'PR-RAS'!E311</f>
        <v>131026.24000000001</v>
      </c>
      <c r="E306" s="1">
        <v>0</v>
      </c>
      <c r="F306" s="1">
        <v>0</v>
      </c>
      <c r="G306" s="2">
        <f t="shared" si="8"/>
        <v>254813.92139999999</v>
      </c>
      <c r="H306" s="2">
        <f t="shared" si="9"/>
        <v>0.24000000000523869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573403</v>
      </c>
      <c r="D307" s="1">
        <f>'PR-RAS'!E312</f>
        <v>131026.24000000001</v>
      </c>
      <c r="E307" s="1">
        <v>0</v>
      </c>
      <c r="F307" s="1">
        <v>0</v>
      </c>
      <c r="G307" s="2">
        <f t="shared" si="8"/>
        <v>255649.37688</v>
      </c>
      <c r="H307" s="2">
        <f t="shared" si="9"/>
        <v>0.24000000000523869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162424</v>
      </c>
      <c r="D308" s="1">
        <f>'PR-RAS'!E313</f>
        <v>131026.24000000001</v>
      </c>
      <c r="E308" s="1">
        <v>0</v>
      </c>
      <c r="F308" s="1">
        <v>0</v>
      </c>
      <c r="G308" s="2">
        <f t="shared" si="8"/>
        <v>130314.27935999999</v>
      </c>
      <c r="H308" s="2">
        <f t="shared" si="9"/>
        <v>0.24000000000523869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410979</v>
      </c>
      <c r="D309" s="1">
        <f>'PR-RAS'!E314</f>
        <v>0</v>
      </c>
      <c r="E309" s="1">
        <v>0</v>
      </c>
      <c r="F309" s="1">
        <v>0</v>
      </c>
      <c r="G309" s="2">
        <f t="shared" si="8"/>
        <v>126581.53199999999</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27606478</v>
      </c>
      <c r="D345" s="1">
        <f>'PR-RAS'!E350</f>
        <v>7351150.0299999993</v>
      </c>
      <c r="E345" s="1">
        <v>0</v>
      </c>
      <c r="F345" s="1">
        <v>0</v>
      </c>
      <c r="G345" s="2">
        <f t="shared" si="8"/>
        <v>14554219.65264</v>
      </c>
      <c r="H345" s="2">
        <f t="shared" si="9"/>
        <v>2.9999999329447746E-2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521858</v>
      </c>
      <c r="D346" s="1">
        <f>'PR-RAS'!E351</f>
        <v>379542.71</v>
      </c>
      <c r="E346" s="1">
        <v>0</v>
      </c>
      <c r="F346" s="1">
        <v>0</v>
      </c>
      <c r="G346" s="2">
        <f t="shared" si="8"/>
        <v>441925.47989999992</v>
      </c>
      <c r="H346" s="2">
        <f t="shared" si="9"/>
        <v>0.28999999997904524</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335539</v>
      </c>
      <c r="D347" s="1">
        <f>'PR-RAS'!E352</f>
        <v>0</v>
      </c>
      <c r="E347" s="1">
        <v>0</v>
      </c>
      <c r="F347" s="1">
        <v>0</v>
      </c>
      <c r="G347" s="2">
        <f t="shared" si="8"/>
        <v>116096.49399999999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335539</v>
      </c>
      <c r="D348" s="1">
        <f>'PR-RAS'!E353</f>
        <v>0</v>
      </c>
      <c r="E348" s="1">
        <v>0</v>
      </c>
      <c r="F348" s="1">
        <v>0</v>
      </c>
      <c r="G348" s="2">
        <f t="shared" si="8"/>
        <v>116432.033</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186319</v>
      </c>
      <c r="D351" s="1">
        <f>'PR-RAS'!E356</f>
        <v>379542.71</v>
      </c>
      <c r="E351" s="1">
        <v>0</v>
      </c>
      <c r="F351" s="1">
        <v>0</v>
      </c>
      <c r="G351" s="2">
        <f t="shared" si="8"/>
        <v>330891.54700000002</v>
      </c>
      <c r="H351" s="2">
        <f t="shared" si="9"/>
        <v>0.28999999997904524</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166319</v>
      </c>
      <c r="D354" s="1">
        <f>'PR-RAS'!E359</f>
        <v>379542.71</v>
      </c>
      <c r="E354" s="1">
        <v>0</v>
      </c>
      <c r="F354" s="1">
        <v>0</v>
      </c>
      <c r="G354" s="2">
        <f t="shared" si="8"/>
        <v>326667.76026000001</v>
      </c>
      <c r="H354" s="2">
        <f t="shared" si="9"/>
        <v>0.28999999997904524</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20000</v>
      </c>
      <c r="D355" s="1">
        <f>'PR-RAS'!E360</f>
        <v>0</v>
      </c>
      <c r="E355" s="1">
        <v>0</v>
      </c>
      <c r="F355" s="1">
        <v>0</v>
      </c>
      <c r="G355" s="2">
        <f t="shared" si="8"/>
        <v>7080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16484609</v>
      </c>
      <c r="D358" s="1">
        <f>'PR-RAS'!E363</f>
        <v>3427374.25</v>
      </c>
      <c r="E358" s="1">
        <v>0</v>
      </c>
      <c r="F358" s="1">
        <v>0</v>
      </c>
      <c r="G358" s="2">
        <f t="shared" si="8"/>
        <v>8332150.6274999995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10886168</v>
      </c>
      <c r="D359" s="1">
        <f>'PR-RAS'!E364</f>
        <v>1989035.87</v>
      </c>
      <c r="E359" s="1">
        <v>0</v>
      </c>
      <c r="F359" s="1">
        <v>0</v>
      </c>
      <c r="G359" s="2">
        <f t="shared" si="8"/>
        <v>5321397.8269199999</v>
      </c>
      <c r="H359" s="2">
        <f t="shared" si="9"/>
        <v>0.12999999988824129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235478</v>
      </c>
      <c r="D360" s="1">
        <f>'PR-RAS'!E365</f>
        <v>0</v>
      </c>
      <c r="E360" s="1">
        <v>0</v>
      </c>
      <c r="F360" s="1">
        <v>0</v>
      </c>
      <c r="G360" s="2">
        <f t="shared" si="8"/>
        <v>84536.601999999999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747079</v>
      </c>
      <c r="D361" s="1">
        <f>'PR-RAS'!E366</f>
        <v>584549.54</v>
      </c>
      <c r="E361" s="1">
        <v>0</v>
      </c>
      <c r="F361" s="1">
        <v>0</v>
      </c>
      <c r="G361" s="2">
        <f t="shared" si="8"/>
        <v>689824.10880000005</v>
      </c>
      <c r="H361" s="2">
        <f t="shared" si="9"/>
        <v>0.4599999999627471</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9706445</v>
      </c>
      <c r="D362" s="1">
        <f>'PR-RAS'!E367</f>
        <v>1123548.83</v>
      </c>
      <c r="E362" s="1">
        <v>0</v>
      </c>
      <c r="F362" s="1">
        <v>0</v>
      </c>
      <c r="G362" s="2">
        <f t="shared" si="8"/>
        <v>4315228.9002599996</v>
      </c>
      <c r="H362" s="2">
        <f t="shared" si="9"/>
        <v>0.16999999992549419</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197166</v>
      </c>
      <c r="D363" s="1">
        <f>'PR-RAS'!E368</f>
        <v>280937.5</v>
      </c>
      <c r="E363" s="1">
        <v>0</v>
      </c>
      <c r="F363" s="1">
        <v>0</v>
      </c>
      <c r="G363" s="2">
        <f t="shared" si="8"/>
        <v>274772.842</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5042655</v>
      </c>
      <c r="D364" s="1">
        <f>'PR-RAS'!E369</f>
        <v>808159.94000000006</v>
      </c>
      <c r="E364" s="1">
        <v>0</v>
      </c>
      <c r="F364" s="1">
        <v>0</v>
      </c>
      <c r="G364" s="2">
        <f t="shared" si="8"/>
        <v>2417207.8814399997</v>
      </c>
      <c r="H364" s="2">
        <f t="shared" si="9"/>
        <v>5.9999999939464033E-2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214185</v>
      </c>
      <c r="D365" s="1">
        <f>'PR-RAS'!E370</f>
        <v>217326.84</v>
      </c>
      <c r="E365" s="1">
        <v>0</v>
      </c>
      <c r="F365" s="1">
        <v>0</v>
      </c>
      <c r="G365" s="2">
        <f t="shared" si="8"/>
        <v>236177.27951999998</v>
      </c>
      <c r="H365" s="2">
        <f t="shared" si="9"/>
        <v>0.16000000000349246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30334</v>
      </c>
      <c r="D366" s="1">
        <f>'PR-RAS'!E371</f>
        <v>9800</v>
      </c>
      <c r="E366" s="1">
        <v>0</v>
      </c>
      <c r="F366" s="1">
        <v>0</v>
      </c>
      <c r="G366" s="2">
        <f t="shared" si="8"/>
        <v>18225.91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114510</v>
      </c>
      <c r="D367" s="1">
        <f>'PR-RAS'!E372</f>
        <v>26768.81</v>
      </c>
      <c r="E367" s="1">
        <v>0</v>
      </c>
      <c r="F367" s="1">
        <v>0</v>
      </c>
      <c r="G367" s="2">
        <f t="shared" si="8"/>
        <v>61505.428919999998</v>
      </c>
      <c r="H367" s="2">
        <f t="shared" si="9"/>
        <v>0.18999999999869033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4683626</v>
      </c>
      <c r="D371" s="1">
        <f>'PR-RAS'!E376</f>
        <v>554264.29</v>
      </c>
      <c r="E371" s="1">
        <v>0</v>
      </c>
      <c r="F371" s="1">
        <v>0</v>
      </c>
      <c r="G371" s="2">
        <f t="shared" si="8"/>
        <v>2143097.1946</v>
      </c>
      <c r="H371" s="2">
        <f t="shared" si="9"/>
        <v>0.2900000000372529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193672</v>
      </c>
      <c r="D373" s="1">
        <f>'PR-RAS'!E378</f>
        <v>54889.2</v>
      </c>
      <c r="E373" s="1">
        <v>0</v>
      </c>
      <c r="F373" s="1">
        <v>0</v>
      </c>
      <c r="G373" s="2">
        <f t="shared" si="8"/>
        <v>112883.5488</v>
      </c>
      <c r="H373" s="2">
        <f t="shared" si="9"/>
        <v>0.19999999999708962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193672</v>
      </c>
      <c r="D374" s="1">
        <f>'PR-RAS'!E379</f>
        <v>54889.2</v>
      </c>
      <c r="E374" s="1">
        <v>0</v>
      </c>
      <c r="F374" s="1">
        <v>0</v>
      </c>
      <c r="G374" s="2">
        <f t="shared" si="8"/>
        <v>113186.99920000001</v>
      </c>
      <c r="H374" s="2">
        <f t="shared" si="9"/>
        <v>0.19999999999708962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145876</v>
      </c>
      <c r="D378" s="1">
        <f>'PR-RAS'!E383</f>
        <v>147264.24</v>
      </c>
      <c r="E378" s="1">
        <v>0</v>
      </c>
      <c r="F378" s="1">
        <v>0</v>
      </c>
      <c r="G378" s="2">
        <f t="shared" si="8"/>
        <v>166032.48895999999</v>
      </c>
      <c r="H378" s="2">
        <f t="shared" si="9"/>
        <v>0.23999999999068677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120520</v>
      </c>
      <c r="D379" s="1">
        <f>'PR-RAS'!E384</f>
        <v>105530.24000000001</v>
      </c>
      <c r="E379" s="1">
        <v>0</v>
      </c>
      <c r="F379" s="1">
        <v>0</v>
      </c>
      <c r="G379" s="2">
        <f t="shared" si="8"/>
        <v>125337.42143999999</v>
      </c>
      <c r="H379" s="2">
        <f t="shared" si="9"/>
        <v>0.24000000000523869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15000</v>
      </c>
      <c r="E380" s="1">
        <v>0</v>
      </c>
      <c r="F380" s="1">
        <v>0</v>
      </c>
      <c r="G380" s="2">
        <f t="shared" si="8"/>
        <v>11370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25356</v>
      </c>
      <c r="D381" s="1">
        <f>'PR-RAS'!E386</f>
        <v>26734</v>
      </c>
      <c r="E381" s="1">
        <v>0</v>
      </c>
      <c r="F381" s="1">
        <v>0</v>
      </c>
      <c r="G381" s="2">
        <f t="shared" si="8"/>
        <v>29953.119999999999</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216238</v>
      </c>
      <c r="D386" s="1">
        <f>'PR-RAS'!E391</f>
        <v>428025</v>
      </c>
      <c r="E386" s="1">
        <v>0</v>
      </c>
      <c r="F386" s="1">
        <v>0</v>
      </c>
      <c r="G386" s="2">
        <f t="shared" si="8"/>
        <v>412830.88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200863</v>
      </c>
      <c r="D389" s="1">
        <f>'PR-RAS'!E394</f>
        <v>19275</v>
      </c>
      <c r="E389" s="1">
        <v>0</v>
      </c>
      <c r="F389" s="1">
        <v>0</v>
      </c>
      <c r="G389" s="2">
        <f t="shared" si="8"/>
        <v>92892.244000000006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15375</v>
      </c>
      <c r="D390" s="1">
        <f>'PR-RAS'!E395</f>
        <v>408750</v>
      </c>
      <c r="E390" s="1">
        <v>0</v>
      </c>
      <c r="F390" s="1">
        <v>0</v>
      </c>
      <c r="G390" s="2">
        <f t="shared" si="8"/>
        <v>323988.375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10600011</v>
      </c>
      <c r="D397" s="1">
        <f>'PR-RAS'!E402</f>
        <v>3544233.07</v>
      </c>
      <c r="E397" s="1">
        <v>0</v>
      </c>
      <c r="F397" s="1">
        <v>0</v>
      </c>
      <c r="G397" s="2">
        <f t="shared" si="8"/>
        <v>7004636.9474400003</v>
      </c>
      <c r="H397" s="2">
        <f t="shared" si="9"/>
        <v>6.9999999832361937E-2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10600011</v>
      </c>
      <c r="D398" s="1">
        <f>'PR-RAS'!E403</f>
        <v>3544233.07</v>
      </c>
      <c r="E398" s="1">
        <v>0</v>
      </c>
      <c r="F398" s="1">
        <v>0</v>
      </c>
      <c r="G398" s="2">
        <f t="shared" si="8"/>
        <v>7022325.4245800003</v>
      </c>
      <c r="H398" s="2">
        <f t="shared" si="9"/>
        <v>6.9999999832361937E-2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26602653</v>
      </c>
      <c r="D403" s="1">
        <f>'PR-RAS'!E408</f>
        <v>6658185.1799999997</v>
      </c>
      <c r="E403" s="1">
        <v>0</v>
      </c>
      <c r="F403" s="1">
        <v>0</v>
      </c>
      <c r="G403" s="2">
        <f t="shared" si="8"/>
        <v>16047447.39072</v>
      </c>
      <c r="H403" s="2">
        <f t="shared" si="9"/>
        <v>0.17999999970197678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11760202</v>
      </c>
      <c r="D405" s="1">
        <f>'PR-RAS'!E410</f>
        <v>23070542.100000001</v>
      </c>
      <c r="E405" s="1">
        <v>0</v>
      </c>
      <c r="F405" s="1">
        <v>0</v>
      </c>
      <c r="G405" s="2">
        <f t="shared" si="8"/>
        <v>23392119.624800004</v>
      </c>
      <c r="H405" s="2">
        <f t="shared" si="9"/>
        <v>0.10000000149011612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699147</v>
      </c>
      <c r="D406" s="1">
        <f>'PR-RAS'!E411</f>
        <v>375826.88</v>
      </c>
      <c r="E406" s="1">
        <v>0</v>
      </c>
      <c r="F406" s="1">
        <v>0</v>
      </c>
      <c r="G406" s="2">
        <f t="shared" si="8"/>
        <v>587574.30780000007</v>
      </c>
      <c r="H406" s="2">
        <f t="shared" si="9"/>
        <v>0.11999999999534339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69428400</v>
      </c>
      <c r="D407" s="1">
        <f>'PR-RAS'!E412</f>
        <v>53392863.590000004</v>
      </c>
      <c r="E407" s="1">
        <v>0</v>
      </c>
      <c r="F407" s="1">
        <v>0</v>
      </c>
      <c r="G407" s="2">
        <f t="shared" si="8"/>
        <v>71542935.63508001</v>
      </c>
      <c r="H407" s="2">
        <f t="shared" si="9"/>
        <v>0.40999999642372131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71092077</v>
      </c>
      <c r="D408" s="1">
        <f>'PR-RAS'!E413</f>
        <v>53801281.130000003</v>
      </c>
      <c r="E408" s="1">
        <v>0</v>
      </c>
      <c r="F408" s="1">
        <v>0</v>
      </c>
      <c r="G408" s="2">
        <f t="shared" si="8"/>
        <v>72728718.178819984</v>
      </c>
      <c r="H408" s="2">
        <f t="shared" si="9"/>
        <v>0.13000000268220901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1663677</v>
      </c>
      <c r="D410" s="1">
        <f>'PR-RAS'!E415</f>
        <v>408417.53999999911</v>
      </c>
      <c r="E410" s="1">
        <v>0</v>
      </c>
      <c r="F410" s="1">
        <v>0</v>
      </c>
      <c r="G410" s="2">
        <f t="shared" si="8"/>
        <v>1014529.4407199993</v>
      </c>
      <c r="H410" s="2">
        <f t="shared" si="9"/>
        <v>0.46000000089406967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1461873</v>
      </c>
      <c r="D412" s="1">
        <f>'PR-RAS'!E417</f>
        <v>3125548.8600000031</v>
      </c>
      <c r="E412" s="1">
        <v>0</v>
      </c>
      <c r="F412" s="1">
        <v>0</v>
      </c>
      <c r="G412" s="2">
        <f t="shared" si="8"/>
        <v>3170030.9659200022</v>
      </c>
      <c r="H412" s="2">
        <f t="shared" si="9"/>
        <v>0.13999999687075615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6492711</v>
      </c>
      <c r="D413" s="1">
        <f>'PR-RAS'!E418</f>
        <v>6347179.0999999996</v>
      </c>
      <c r="E413" s="1">
        <v>0</v>
      </c>
      <c r="F413" s="1">
        <v>0</v>
      </c>
      <c r="G413" s="2">
        <f t="shared" si="8"/>
        <v>7905072.5103999991</v>
      </c>
      <c r="H413" s="2">
        <f t="shared" si="9"/>
        <v>9.999999962747097E-2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673287</v>
      </c>
      <c r="D414" s="1">
        <f>'PR-RAS'!E420</f>
        <v>0</v>
      </c>
      <c r="E414" s="1">
        <v>0</v>
      </c>
      <c r="F414" s="1">
        <v>0</v>
      </c>
      <c r="G414" s="2">
        <f t="shared" si="8"/>
        <v>278067.53099999996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673287</v>
      </c>
      <c r="D478" s="1">
        <f>'PR-RAS'!E484</f>
        <v>0</v>
      </c>
      <c r="E478" s="1">
        <v>0</v>
      </c>
      <c r="F478" s="1">
        <v>0</v>
      </c>
      <c r="G478" s="2">
        <f t="shared" si="8"/>
        <v>321157.89899999998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673287</v>
      </c>
      <c r="D501" s="1">
        <f>'PR-RAS'!E507</f>
        <v>0</v>
      </c>
      <c r="E501" s="1">
        <v>0</v>
      </c>
      <c r="F501" s="1">
        <v>0</v>
      </c>
      <c r="G501" s="2">
        <f t="shared" si="8"/>
        <v>336643.5</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673287</v>
      </c>
      <c r="D502" s="1">
        <f>'PR-RAS'!E508</f>
        <v>0</v>
      </c>
      <c r="E502" s="1">
        <v>0</v>
      </c>
      <c r="F502" s="1">
        <v>0</v>
      </c>
      <c r="G502" s="2">
        <f t="shared" si="8"/>
        <v>337316.78700000001</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1250000</v>
      </c>
      <c r="D522" s="1">
        <f>'PR-RAS'!E528</f>
        <v>1923287.24</v>
      </c>
      <c r="E522" s="1">
        <v>0</v>
      </c>
      <c r="F522" s="1">
        <v>0</v>
      </c>
      <c r="G522" s="2">
        <f t="shared" ref="G522:G809" si="10">(B522/1000)*(C522*1+D522*2)</f>
        <v>2655315.3040800001</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1250000</v>
      </c>
      <c r="D587" s="1">
        <f>'PR-RAS'!E593</f>
        <v>1923287.24</v>
      </c>
      <c r="E587" s="1">
        <v>0</v>
      </c>
      <c r="F587" s="1">
        <v>0</v>
      </c>
      <c r="G587" s="2">
        <f t="shared" si="10"/>
        <v>2986592.6452800003</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1250000</v>
      </c>
      <c r="D599" s="1">
        <f>'PR-RAS'!E605</f>
        <v>1250000.04</v>
      </c>
      <c r="E599" s="1">
        <v>0</v>
      </c>
      <c r="F599" s="1">
        <v>0</v>
      </c>
      <c r="G599" s="2">
        <f t="shared" si="10"/>
        <v>2242500.0478400001</v>
      </c>
      <c r="H599" s="2">
        <f t="shared" si="11"/>
        <v>4.0000000037252903E-2</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1250000</v>
      </c>
      <c r="D600" s="1">
        <f>'PR-RAS'!E606</f>
        <v>1250000.04</v>
      </c>
      <c r="E600" s="1">
        <v>0</v>
      </c>
      <c r="F600" s="1">
        <v>0</v>
      </c>
      <c r="G600" s="2">
        <f t="shared" si="10"/>
        <v>2246250.0479199998</v>
      </c>
      <c r="H600" s="2">
        <f t="shared" si="11"/>
        <v>4.0000000037252903E-2</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673287.2</v>
      </c>
      <c r="E611" s="1">
        <v>0</v>
      </c>
      <c r="F611" s="1">
        <v>0</v>
      </c>
      <c r="G611" s="2">
        <f t="shared" si="10"/>
        <v>821410.38399999996</v>
      </c>
      <c r="H611" s="2">
        <f t="shared" si="11"/>
        <v>0.19999999995343387</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673287.2</v>
      </c>
      <c r="E612" s="1">
        <v>0</v>
      </c>
      <c r="F612" s="1">
        <v>0</v>
      </c>
      <c r="G612" s="2">
        <f t="shared" si="10"/>
        <v>822756.95839999989</v>
      </c>
      <c r="H612" s="2">
        <f t="shared" si="11"/>
        <v>0.19999999995343387</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576713</v>
      </c>
      <c r="D630" s="1">
        <f>'PR-RAS'!E636</f>
        <v>1923287.24</v>
      </c>
      <c r="E630" s="1">
        <v>0</v>
      </c>
      <c r="F630" s="1">
        <v>0</v>
      </c>
      <c r="G630" s="2">
        <f t="shared" si="10"/>
        <v>2782247.8249200005</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1402102</v>
      </c>
      <c r="D631" s="1">
        <f>'PR-RAS'!E637</f>
        <v>825389.35</v>
      </c>
      <c r="E631" s="1">
        <v>0</v>
      </c>
      <c r="F631" s="1">
        <v>0</v>
      </c>
      <c r="G631" s="2">
        <f t="shared" si="10"/>
        <v>1923314.841</v>
      </c>
      <c r="H631" s="2">
        <f t="shared" si="11"/>
        <v>0.34999999997671694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70101687</v>
      </c>
      <c r="D633" s="1">
        <f>'PR-RAS'!E639</f>
        <v>53392863.590000004</v>
      </c>
      <c r="E633" s="1">
        <v>0</v>
      </c>
      <c r="F633" s="1">
        <v>0</v>
      </c>
      <c r="G633" s="2">
        <f t="shared" si="10"/>
        <v>111792845.76176001</v>
      </c>
      <c r="H633" s="2">
        <f t="shared" si="11"/>
        <v>0.40999999642372131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72342077</v>
      </c>
      <c r="D634" s="1">
        <f>'PR-RAS'!E640</f>
        <v>55724568.370000005</v>
      </c>
      <c r="E634" s="1">
        <v>0</v>
      </c>
      <c r="F634" s="1">
        <v>0</v>
      </c>
      <c r="G634" s="2">
        <f t="shared" si="10"/>
        <v>116339838.29742001</v>
      </c>
      <c r="H634" s="2">
        <f t="shared" si="11"/>
        <v>0.37000000476837158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2240390</v>
      </c>
      <c r="D636" s="1">
        <f>'PR-RAS'!E642</f>
        <v>2331704.7800000012</v>
      </c>
      <c r="E636" s="1">
        <v>0</v>
      </c>
      <c r="F636" s="1">
        <v>0</v>
      </c>
      <c r="G636" s="2">
        <f t="shared" si="10"/>
        <v>4383912.7206000015</v>
      </c>
      <c r="H636" s="2">
        <f t="shared" si="11"/>
        <v>0.2199999988079071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59771</v>
      </c>
      <c r="D638" s="1">
        <f>'PR-RAS'!E644</f>
        <v>2300159.510000003</v>
      </c>
      <c r="E638" s="1">
        <v>0</v>
      </c>
      <c r="F638" s="1">
        <v>0</v>
      </c>
      <c r="G638" s="2">
        <f t="shared" si="10"/>
        <v>2968477.342740004</v>
      </c>
      <c r="H638" s="2">
        <f t="shared" si="11"/>
        <v>0.48999999696388841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2300161</v>
      </c>
      <c r="D640" s="1">
        <f>'PR-RAS'!E646</f>
        <v>4631864.2900000047</v>
      </c>
      <c r="E640" s="1">
        <v>0</v>
      </c>
      <c r="F640" s="1">
        <v>0</v>
      </c>
      <c r="G640" s="2">
        <f t="shared" si="10"/>
        <v>7389325.4416200062</v>
      </c>
      <c r="H640" s="2">
        <f t="shared" si="11"/>
        <v>0.29000000469386578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1570355</v>
      </c>
      <c r="D641" s="1">
        <f>'PR-RAS'!E647</f>
        <v>1742940.9</v>
      </c>
      <c r="E641" s="1">
        <v>0</v>
      </c>
      <c r="F641" s="1">
        <v>0</v>
      </c>
      <c r="G641" s="2">
        <f t="shared" si="10"/>
        <v>3235991.5520000001</v>
      </c>
      <c r="H641" s="2">
        <f t="shared" si="11"/>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6535642</v>
      </c>
      <c r="D642" s="1">
        <f>'PR-RAS'!E649</f>
        <v>3774913.84</v>
      </c>
      <c r="E642" s="1">
        <v>0</v>
      </c>
      <c r="F642" s="1">
        <v>0</v>
      </c>
      <c r="G642" s="2">
        <f t="shared" si="10"/>
        <v>9028786.0648800004</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102382127</v>
      </c>
      <c r="D643" s="1">
        <f>'PR-RAS'!E650</f>
        <v>72273899.629999995</v>
      </c>
      <c r="E643" s="1">
        <v>0</v>
      </c>
      <c r="F643" s="1">
        <v>0</v>
      </c>
      <c r="G643" s="2">
        <f t="shared" si="10"/>
        <v>158529012.65891999</v>
      </c>
      <c r="H643" s="2">
        <f t="shared" si="11"/>
        <v>0.37000000476837158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105142855</v>
      </c>
      <c r="D644" s="1">
        <f>'PR-RAS'!E651</f>
        <v>74420906.25</v>
      </c>
      <c r="E644" s="1">
        <v>0</v>
      </c>
      <c r="F644" s="1">
        <v>0</v>
      </c>
      <c r="G644" s="2">
        <f t="shared" si="10"/>
        <v>163312141.20250002</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3774914</v>
      </c>
      <c r="D645" s="1">
        <f>'PR-RAS'!E652</f>
        <v>1627907.2199999988</v>
      </c>
      <c r="E645" s="1">
        <v>0</v>
      </c>
      <c r="F645" s="1">
        <v>0</v>
      </c>
      <c r="G645" s="2">
        <f t="shared" si="10"/>
        <v>4527789.1153599983</v>
      </c>
      <c r="H645" s="2">
        <f t="shared" si="11"/>
        <v>0.2199999988079071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56</v>
      </c>
      <c r="D646" s="1">
        <f>'PR-RAS'!E653</f>
        <v>49</v>
      </c>
      <c r="E646" s="1">
        <v>0</v>
      </c>
      <c r="F646" s="1">
        <v>0</v>
      </c>
      <c r="G646" s="2">
        <f t="shared" si="10"/>
        <v>99.33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91</v>
      </c>
      <c r="D647" s="1">
        <f>'PR-RAS'!E654</f>
        <v>97</v>
      </c>
      <c r="E647" s="1">
        <v>0</v>
      </c>
      <c r="F647" s="1">
        <v>0</v>
      </c>
      <c r="G647" s="2">
        <f t="shared" si="10"/>
        <v>184.11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65</v>
      </c>
      <c r="D648" s="1">
        <f>'PR-RAS'!E655</f>
        <v>44</v>
      </c>
      <c r="E648" s="1">
        <v>0</v>
      </c>
      <c r="F648" s="1">
        <v>0</v>
      </c>
      <c r="G648" s="2">
        <f t="shared" si="10"/>
        <v>98.991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85</v>
      </c>
      <c r="D649" s="1">
        <f>'PR-RAS'!E656</f>
        <v>89</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185540</v>
      </c>
      <c r="D650" s="1">
        <f>'PR-RAS'!E657</f>
        <v>210433.53</v>
      </c>
      <c r="E650" s="1">
        <v>0</v>
      </c>
      <c r="F650" s="1">
        <v>0</v>
      </c>
      <c r="G650" s="2">
        <f t="shared" si="10"/>
        <v>393558.18194000004</v>
      </c>
      <c r="H650" s="2">
        <f t="shared" si="11"/>
        <v>0.47000000000116415</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44680</v>
      </c>
      <c r="D651" s="1">
        <f>'PR-RAS'!E658</f>
        <v>60795.01</v>
      </c>
      <c r="E651" s="1">
        <v>0</v>
      </c>
      <c r="F651" s="1">
        <v>0</v>
      </c>
      <c r="G651" s="2">
        <f t="shared" si="10"/>
        <v>108075.51300000002</v>
      </c>
      <c r="H651" s="2">
        <f t="shared" si="11"/>
        <v>1.0000000002037268E-2</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4346</v>
      </c>
      <c r="D653" s="1">
        <f>'PR-RAS'!E660</f>
        <v>0</v>
      </c>
      <c r="E653" s="1">
        <v>0</v>
      </c>
      <c r="F653" s="1">
        <v>0</v>
      </c>
      <c r="G653" s="2">
        <f t="shared" si="10"/>
        <v>2833.5920000000001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18764774</v>
      </c>
      <c r="D654" s="1">
        <f>'PR-RAS'!E661</f>
        <v>18282745.5</v>
      </c>
      <c r="E654" s="1">
        <v>0</v>
      </c>
      <c r="F654" s="1">
        <v>0</v>
      </c>
      <c r="G654" s="2">
        <f t="shared" si="10"/>
        <v>36130663.045000002</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349811</v>
      </c>
      <c r="D655" s="1">
        <f>'PR-RAS'!E662</f>
        <v>35000</v>
      </c>
      <c r="E655" s="1">
        <v>0</v>
      </c>
      <c r="F655" s="1">
        <v>0</v>
      </c>
      <c r="G655" s="2">
        <f t="shared" si="10"/>
        <v>274556.39400000003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4086192</v>
      </c>
      <c r="D658" s="1">
        <f>'PR-RAS'!E665</f>
        <v>1951600.23</v>
      </c>
      <c r="E658" s="1">
        <v>0</v>
      </c>
      <c r="F658" s="1">
        <v>0</v>
      </c>
      <c r="G658" s="2">
        <f t="shared" si="10"/>
        <v>5249030.8462200006</v>
      </c>
      <c r="H658" s="2">
        <f t="shared" si="11"/>
        <v>0.22999999998137355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548441</v>
      </c>
      <c r="D662" s="1">
        <f>'PR-RAS'!E669</f>
        <v>204264.7</v>
      </c>
      <c r="E662" s="1">
        <v>0</v>
      </c>
      <c r="F662" s="1">
        <v>0</v>
      </c>
      <c r="G662" s="2">
        <f t="shared" si="10"/>
        <v>632557.43440000003</v>
      </c>
      <c r="H662" s="2">
        <f t="shared" si="11"/>
        <v>0.29999999998835847</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401300</v>
      </c>
      <c r="D668" s="1">
        <f>'PR-RAS'!E675</f>
        <v>119400</v>
      </c>
      <c r="E668" s="1">
        <v>0</v>
      </c>
      <c r="F668" s="1">
        <v>0</v>
      </c>
      <c r="G668" s="2">
        <f t="shared" si="10"/>
        <v>426946.7</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80000</v>
      </c>
      <c r="D670" s="1">
        <f>'PR-RAS'!E677</f>
        <v>82000</v>
      </c>
      <c r="E670" s="1">
        <v>0</v>
      </c>
      <c r="F670" s="1">
        <v>0</v>
      </c>
      <c r="G670" s="2">
        <f t="shared" si="10"/>
        <v>163236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1438308</v>
      </c>
      <c r="D687" s="1">
        <f>'PR-RAS'!E694</f>
        <v>664208.25</v>
      </c>
      <c r="E687" s="1">
        <v>0</v>
      </c>
      <c r="F687" s="1">
        <v>0</v>
      </c>
      <c r="G687" s="2">
        <f t="shared" si="10"/>
        <v>1897973.0070000002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16740285</v>
      </c>
      <c r="D691" s="1">
        <f>'PR-RAS'!E698</f>
        <v>934630.97</v>
      </c>
      <c r="E691" s="1">
        <v>0</v>
      </c>
      <c r="F691" s="1">
        <v>0</v>
      </c>
      <c r="G691" s="2">
        <f t="shared" si="10"/>
        <v>12840587.388599999</v>
      </c>
      <c r="H691" s="2">
        <f t="shared" si="11"/>
        <v>3.0000000027939677E-2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1139594</v>
      </c>
      <c r="D703" s="1">
        <f>'PR-RAS'!E710</f>
        <v>1427150.4</v>
      </c>
      <c r="E703" s="1">
        <v>0</v>
      </c>
      <c r="F703" s="1">
        <v>0</v>
      </c>
      <c r="G703" s="2">
        <f t="shared" si="10"/>
        <v>2803714.1495999997</v>
      </c>
      <c r="H703" s="2">
        <f t="shared" si="11"/>
        <v>0.39999999990686774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25500</v>
      </c>
      <c r="D705" s="1">
        <f>'PR-RAS'!E712</f>
        <v>14854.46</v>
      </c>
      <c r="E705" s="1">
        <v>0</v>
      </c>
      <c r="F705" s="1">
        <v>0</v>
      </c>
      <c r="G705" s="2">
        <f t="shared" si="10"/>
        <v>38867.079679999995</v>
      </c>
      <c r="H705" s="2">
        <f t="shared" si="11"/>
        <v>0.45999999999912689</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350504</v>
      </c>
      <c r="D709" s="1">
        <f>'PR-RAS'!E716</f>
        <v>176250.61</v>
      </c>
      <c r="E709" s="1">
        <v>0</v>
      </c>
      <c r="F709" s="1">
        <v>0</v>
      </c>
      <c r="G709" s="2">
        <f t="shared" si="10"/>
        <v>497727.69575999997</v>
      </c>
      <c r="H709" s="2">
        <f t="shared" si="11"/>
        <v>0.39000000001396984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63307</v>
      </c>
      <c r="D710" s="1">
        <f>'PR-RAS'!E717</f>
        <v>51232.93</v>
      </c>
      <c r="E710" s="1">
        <v>0</v>
      </c>
      <c r="F710" s="1">
        <v>0</v>
      </c>
      <c r="G710" s="2">
        <f t="shared" si="10"/>
        <v>117532.95773999998</v>
      </c>
      <c r="H710" s="2">
        <f t="shared" si="11"/>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201654</v>
      </c>
      <c r="D711" s="1">
        <f>'PR-RAS'!E718</f>
        <v>176116.83</v>
      </c>
      <c r="E711" s="1">
        <v>0</v>
      </c>
      <c r="F711" s="1">
        <v>0</v>
      </c>
      <c r="G711" s="2">
        <f t="shared" si="10"/>
        <v>393260.23859999992</v>
      </c>
      <c r="H711" s="2">
        <f t="shared" si="11"/>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125687</v>
      </c>
      <c r="D713" s="1">
        <f>'PR-RAS'!E720</f>
        <v>186206</v>
      </c>
      <c r="E713" s="1">
        <v>0</v>
      </c>
      <c r="F713" s="1">
        <v>0</v>
      </c>
      <c r="G713" s="2">
        <f t="shared" si="10"/>
        <v>354646.48800000001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140751</v>
      </c>
      <c r="D714" s="1">
        <f>'PR-RAS'!E721</f>
        <v>47478.61</v>
      </c>
      <c r="E714" s="1">
        <v>0</v>
      </c>
      <c r="F714" s="1">
        <v>0</v>
      </c>
      <c r="G714" s="2">
        <f t="shared" si="10"/>
        <v>168059.96085999999</v>
      </c>
      <c r="H714" s="2">
        <f t="shared" si="11"/>
        <v>0.38999999999941792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91181</v>
      </c>
      <c r="D715" s="1">
        <f>'PR-RAS'!E722</f>
        <v>259239.49</v>
      </c>
      <c r="E715" s="1">
        <v>0</v>
      </c>
      <c r="F715" s="1">
        <v>0</v>
      </c>
      <c r="G715" s="2">
        <f t="shared" si="10"/>
        <v>435297.22571999999</v>
      </c>
      <c r="H715" s="2">
        <f t="shared" si="11"/>
        <v>0.48999999999068677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171485</v>
      </c>
      <c r="D718" s="1">
        <f>'PR-RAS'!E725</f>
        <v>174035.98</v>
      </c>
      <c r="E718" s="1">
        <v>0</v>
      </c>
      <c r="F718" s="1">
        <v>0</v>
      </c>
      <c r="G718" s="2">
        <f t="shared" si="10"/>
        <v>372522.34032000002</v>
      </c>
      <c r="H718" s="2">
        <f t="shared" si="11"/>
        <v>1.9999999989522621E-2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48655</v>
      </c>
      <c r="D719" s="1">
        <f>'PR-RAS'!E726</f>
        <v>46760.01</v>
      </c>
      <c r="E719" s="1">
        <v>0</v>
      </c>
      <c r="F719" s="1">
        <v>0</v>
      </c>
      <c r="G719" s="2">
        <f t="shared" si="10"/>
        <v>102081.66436000001</v>
      </c>
      <c r="H719" s="2">
        <f t="shared" si="11"/>
        <v>1.0000000002037268E-2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138625</v>
      </c>
      <c r="D735" s="1">
        <f>'PR-RAS'!E742</f>
        <v>57375.83</v>
      </c>
      <c r="E735" s="1">
        <v>0</v>
      </c>
      <c r="F735" s="1">
        <v>0</v>
      </c>
      <c r="G735" s="2">
        <f t="shared" si="10"/>
        <v>185978.46844</v>
      </c>
      <c r="H735" s="2">
        <f t="shared" si="11"/>
        <v>0.16999999999825377</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91714</v>
      </c>
      <c r="D755" s="1">
        <f>'PR-RAS'!E762</f>
        <v>45628.959999999999</v>
      </c>
      <c r="E755" s="1">
        <v>0</v>
      </c>
      <c r="F755" s="1">
        <v>0</v>
      </c>
      <c r="G755" s="2">
        <f t="shared" si="10"/>
        <v>137960.82767999999</v>
      </c>
      <c r="H755" s="2">
        <f t="shared" si="11"/>
        <v>4.0000000000873115E-2</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58750</v>
      </c>
      <c r="E762" s="1">
        <v>0</v>
      </c>
      <c r="F762" s="1">
        <v>0</v>
      </c>
      <c r="G762" s="2">
        <f t="shared" si="10"/>
        <v>89417.5</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135732</v>
      </c>
      <c r="D809" s="1">
        <f>'PR-RAS'!E816</f>
        <v>303600</v>
      </c>
      <c r="E809" s="1">
        <v>0</v>
      </c>
      <c r="F809" s="1">
        <v>0</v>
      </c>
      <c r="G809" s="2">
        <f t="shared" si="10"/>
        <v>600289.05599999998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22621</v>
      </c>
      <c r="D810" s="1">
        <f>'PR-RAS'!E817</f>
        <v>20000</v>
      </c>
      <c r="E810" s="1">
        <v>0</v>
      </c>
      <c r="F810" s="1">
        <v>0</v>
      </c>
      <c r="G810" s="2">
        <f t="shared" ref="G810:G983" si="18">(B810/1000)*(C810*1+D810*2)</f>
        <v>50660.389000000003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154800</v>
      </c>
      <c r="D812" s="1">
        <f>'PR-RAS'!E819</f>
        <v>268800</v>
      </c>
      <c r="E812" s="1">
        <v>0</v>
      </c>
      <c r="F812" s="1">
        <v>0</v>
      </c>
      <c r="G812" s="2">
        <f t="shared" si="18"/>
        <v>561536.4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818700</v>
      </c>
      <c r="D816" s="1">
        <f>'PR-RAS'!E823</f>
        <v>629000</v>
      </c>
      <c r="E816" s="1">
        <v>0</v>
      </c>
      <c r="F816" s="1">
        <v>0</v>
      </c>
      <c r="G816" s="2">
        <f t="shared" si="18"/>
        <v>1692510.5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732970</v>
      </c>
      <c r="D817" s="1">
        <f>'PR-RAS'!E824</f>
        <v>1176778.57</v>
      </c>
      <c r="E817" s="1">
        <v>0</v>
      </c>
      <c r="F817" s="1">
        <v>0</v>
      </c>
      <c r="G817" s="2">
        <f t="shared" si="18"/>
        <v>2518606.1462400001</v>
      </c>
      <c r="H817" s="2">
        <f t="shared" si="19"/>
        <v>0.42999999993480742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212099</v>
      </c>
      <c r="D819" s="1">
        <f>'PR-RAS'!E826</f>
        <v>200794.3</v>
      </c>
      <c r="E819" s="1">
        <v>0</v>
      </c>
      <c r="F819" s="1">
        <v>0</v>
      </c>
      <c r="G819" s="2">
        <f t="shared" si="18"/>
        <v>501996.45679999993</v>
      </c>
      <c r="H819" s="2">
        <f t="shared" si="19"/>
        <v>0.29999999998835847</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706900</v>
      </c>
      <c r="D820" s="1">
        <f>'PR-RAS'!E827</f>
        <v>684507.9</v>
      </c>
      <c r="E820" s="1">
        <v>0</v>
      </c>
      <c r="F820" s="1">
        <v>0</v>
      </c>
      <c r="G820" s="2">
        <f t="shared" si="18"/>
        <v>1700175.0401999999</v>
      </c>
      <c r="H820" s="2">
        <f t="shared" si="19"/>
        <v>9.9999999976716936E-2</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233323</v>
      </c>
      <c r="D821" s="1">
        <f>'PR-RAS'!E828</f>
        <v>240268.26</v>
      </c>
      <c r="E821" s="1">
        <v>0</v>
      </c>
      <c r="F821" s="1">
        <v>0</v>
      </c>
      <c r="G821" s="2">
        <f t="shared" si="18"/>
        <v>585364.8064</v>
      </c>
      <c r="H821" s="2">
        <f t="shared" si="19"/>
        <v>0.26000000000931323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1000</v>
      </c>
      <c r="E822" s="1">
        <v>0</v>
      </c>
      <c r="F822" s="1">
        <v>0</v>
      </c>
      <c r="G822" s="2">
        <f t="shared" si="18"/>
        <v>1642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135051.04</v>
      </c>
      <c r="E823" s="1">
        <v>0</v>
      </c>
      <c r="F823" s="1">
        <v>0</v>
      </c>
      <c r="G823" s="2">
        <f t="shared" si="18"/>
        <v>222023.90976000001</v>
      </c>
      <c r="H823" s="2">
        <f t="shared" si="19"/>
        <v>4.0000000008149073E-2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236827</v>
      </c>
      <c r="D827" s="1">
        <f>'PR-RAS'!E834</f>
        <v>0</v>
      </c>
      <c r="E827" s="1">
        <v>0</v>
      </c>
      <c r="F827" s="1">
        <v>0</v>
      </c>
      <c r="G827" s="2">
        <f t="shared" si="18"/>
        <v>195619.10199999998</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673287</v>
      </c>
      <c r="D893" s="1">
        <f>'PR-RAS'!E900</f>
        <v>0</v>
      </c>
      <c r="E893" s="1">
        <v>0</v>
      </c>
      <c r="F893" s="1">
        <v>0</v>
      </c>
      <c r="G893" s="2">
        <f t="shared" si="18"/>
        <v>600572.00399999996</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1250000</v>
      </c>
      <c r="D947" s="1">
        <f>'PR-RAS'!E954</f>
        <v>1250000.04</v>
      </c>
      <c r="E947" s="1">
        <v>0</v>
      </c>
      <c r="F947" s="1">
        <v>0</v>
      </c>
      <c r="G947" s="2">
        <f t="shared" si="18"/>
        <v>3547500.0756799998</v>
      </c>
      <c r="H947" s="2">
        <f t="shared" si="19"/>
        <v>4.0000000037252903E-2</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673287.2</v>
      </c>
      <c r="E961" s="1">
        <v>0</v>
      </c>
      <c r="F961" s="1">
        <v>0</v>
      </c>
      <c r="G961" s="2">
        <f t="shared" si="18"/>
        <v>1292711.4239999999</v>
      </c>
      <c r="H961" s="2">
        <f t="shared" si="19"/>
        <v>0.19999999995343387</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236471075</v>
      </c>
      <c r="D984" s="6">
        <f>BILANCA!E6</f>
        <v>238410047.60000005</v>
      </c>
      <c r="E984" s="6">
        <v>0</v>
      </c>
      <c r="F984" s="6">
        <v>0</v>
      </c>
      <c r="G984" s="7">
        <f t="shared" ref="G984:G1241" si="22">B984/1000*C984+B984/500*D984</f>
        <v>713291.17020000005</v>
      </c>
      <c r="H984" s="7">
        <f t="shared" si="19"/>
        <v>0.3999999463558197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181458571</v>
      </c>
      <c r="D985" s="1">
        <f>BILANCA!E7</f>
        <v>185447695.17000005</v>
      </c>
      <c r="E985" s="1">
        <v>0</v>
      </c>
      <c r="F985" s="1">
        <v>0</v>
      </c>
      <c r="G985" s="2">
        <f t="shared" si="22"/>
        <v>1104707.9226800003</v>
      </c>
      <c r="H985" s="2">
        <f t="shared" si="19"/>
        <v>0.17000004649162292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29478071</v>
      </c>
      <c r="D986" s="1">
        <f>BILANCA!E8</f>
        <v>33108876.049999997</v>
      </c>
      <c r="E986" s="1">
        <v>0</v>
      </c>
      <c r="F986" s="1">
        <v>0</v>
      </c>
      <c r="G986" s="2">
        <f t="shared" si="22"/>
        <v>287087.4693</v>
      </c>
      <c r="H986" s="2">
        <f t="shared" si="19"/>
        <v>4.9999997019767761E-2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29123576</v>
      </c>
      <c r="D987" s="1">
        <f>BILANCA!E9</f>
        <v>32446398.449999999</v>
      </c>
      <c r="E987" s="1">
        <v>0</v>
      </c>
      <c r="F987" s="1">
        <v>0</v>
      </c>
      <c r="G987" s="2">
        <f t="shared" si="22"/>
        <v>376065.49160000001</v>
      </c>
      <c r="H987" s="2">
        <f t="shared" si="19"/>
        <v>0.44999999925494194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947093</v>
      </c>
      <c r="D988" s="1">
        <f>BILANCA!E10</f>
        <v>1326636.8799999999</v>
      </c>
      <c r="E988" s="1">
        <v>0</v>
      </c>
      <c r="F988" s="1">
        <v>0</v>
      </c>
      <c r="G988" s="2">
        <f t="shared" si="22"/>
        <v>18001.8338</v>
      </c>
      <c r="H988" s="2">
        <f t="shared" si="19"/>
        <v>0.12000000011175871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592598</v>
      </c>
      <c r="D989" s="1">
        <f>BILANCA!E11</f>
        <v>664159.28</v>
      </c>
      <c r="E989" s="1">
        <v>0</v>
      </c>
      <c r="F989" s="1">
        <v>0</v>
      </c>
      <c r="G989" s="2">
        <f t="shared" si="22"/>
        <v>11525.49936</v>
      </c>
      <c r="H989" s="2">
        <f t="shared" si="19"/>
        <v>0.28000000002793968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147779425</v>
      </c>
      <c r="D990" s="1">
        <f>BILANCA!E12</f>
        <v>148137743.97000003</v>
      </c>
      <c r="E990" s="1">
        <v>0</v>
      </c>
      <c r="F990" s="1">
        <v>0</v>
      </c>
      <c r="G990" s="2">
        <f t="shared" si="22"/>
        <v>3108384.3905800004</v>
      </c>
      <c r="H990" s="2">
        <f t="shared" si="19"/>
        <v>2.9999971389770508E-2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137188798</v>
      </c>
      <c r="D991" s="1">
        <f>BILANCA!E13</f>
        <v>138534754.82000002</v>
      </c>
      <c r="E991" s="1">
        <v>0</v>
      </c>
      <c r="F991" s="1">
        <v>0</v>
      </c>
      <c r="G991" s="2">
        <f t="shared" si="22"/>
        <v>3314066.4611200006</v>
      </c>
      <c r="H991" s="2">
        <f t="shared" si="19"/>
        <v>0.17999997735023499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2704421</v>
      </c>
      <c r="D992" s="1">
        <f>BILANCA!E14</f>
        <v>2716662.86</v>
      </c>
      <c r="E992" s="1">
        <v>0</v>
      </c>
      <c r="F992" s="1">
        <v>0</v>
      </c>
      <c r="G992" s="2">
        <f t="shared" si="22"/>
        <v>73239.720479999989</v>
      </c>
      <c r="H992" s="2">
        <f t="shared" si="19"/>
        <v>0.14000000013038516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85028938</v>
      </c>
      <c r="D993" s="1">
        <f>BILANCA!E15</f>
        <v>88460212.340000004</v>
      </c>
      <c r="E993" s="1">
        <v>0</v>
      </c>
      <c r="F993" s="1">
        <v>0</v>
      </c>
      <c r="G993" s="2">
        <f t="shared" si="22"/>
        <v>2619493.6268000002</v>
      </c>
      <c r="H993" s="2">
        <f t="shared" si="19"/>
        <v>0.34000000357627869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64494161</v>
      </c>
      <c r="D994" s="1">
        <f>BILANCA!E16</f>
        <v>65617812.880000003</v>
      </c>
      <c r="E994" s="1">
        <v>0</v>
      </c>
      <c r="F994" s="1">
        <v>0</v>
      </c>
      <c r="G994" s="2">
        <f t="shared" si="22"/>
        <v>2153027.65436</v>
      </c>
      <c r="H994" s="2">
        <f t="shared" si="19"/>
        <v>0.11999999731779099</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27450934</v>
      </c>
      <c r="D995" s="1">
        <f>BILANCA!E17</f>
        <v>28613936.890000001</v>
      </c>
      <c r="E995" s="1">
        <v>0</v>
      </c>
      <c r="F995" s="1">
        <v>0</v>
      </c>
      <c r="G995" s="2">
        <f t="shared" si="22"/>
        <v>1016145.69336</v>
      </c>
      <c r="H995" s="2">
        <f t="shared" si="19"/>
        <v>0.10999999940395355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42489656</v>
      </c>
      <c r="D996" s="1">
        <f>BILANCA!E18</f>
        <v>46873870.149999999</v>
      </c>
      <c r="E996" s="1">
        <v>0</v>
      </c>
      <c r="F996" s="1">
        <v>0</v>
      </c>
      <c r="G996" s="2">
        <f t="shared" si="22"/>
        <v>1771086.1518999999</v>
      </c>
      <c r="H996" s="2">
        <f t="shared" si="19"/>
        <v>0.14999999850988388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7678819</v>
      </c>
      <c r="D997" s="1">
        <f>BILANCA!E19</f>
        <v>6488077.6500000004</v>
      </c>
      <c r="E997" s="1">
        <v>0</v>
      </c>
      <c r="F997" s="1">
        <v>0</v>
      </c>
      <c r="G997" s="2">
        <f t="shared" si="22"/>
        <v>289169.64020000002</v>
      </c>
      <c r="H997" s="2">
        <f t="shared" si="19"/>
        <v>0.34999999962747097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4289888</v>
      </c>
      <c r="D998" s="1">
        <f>BILANCA!E20</f>
        <v>4374883.58</v>
      </c>
      <c r="E998" s="1">
        <v>0</v>
      </c>
      <c r="F998" s="1">
        <v>0</v>
      </c>
      <c r="G998" s="2">
        <f t="shared" si="22"/>
        <v>195594.82740000001</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279293</v>
      </c>
      <c r="D999" s="1">
        <f>BILANCA!E21</f>
        <v>289093.01</v>
      </c>
      <c r="E999" s="1">
        <v>0</v>
      </c>
      <c r="F999" s="1">
        <v>0</v>
      </c>
      <c r="G999" s="2">
        <f t="shared" si="22"/>
        <v>13719.66432</v>
      </c>
      <c r="H999" s="2">
        <f t="shared" si="19"/>
        <v>1.0000000009313226E-2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1713790</v>
      </c>
      <c r="D1000" s="1">
        <f>BILANCA!E22</f>
        <v>1737386.97</v>
      </c>
      <c r="E1000" s="1">
        <v>0</v>
      </c>
      <c r="F1000" s="1">
        <v>0</v>
      </c>
      <c r="G1000" s="2">
        <f t="shared" si="22"/>
        <v>88205.586979999993</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59998</v>
      </c>
      <c r="D1001" s="1">
        <f>BILANCA!E23</f>
        <v>59997.75</v>
      </c>
      <c r="E1001" s="1">
        <v>0</v>
      </c>
      <c r="F1001" s="1">
        <v>0</v>
      </c>
      <c r="G1001" s="2">
        <f t="shared" si="22"/>
        <v>3239.8829999999998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94073</v>
      </c>
      <c r="D1003" s="1">
        <f>BILANCA!E25</f>
        <v>94072.79</v>
      </c>
      <c r="E1003" s="1">
        <v>0</v>
      </c>
      <c r="F1003" s="1">
        <v>0</v>
      </c>
      <c r="G1003" s="2">
        <f t="shared" si="22"/>
        <v>5644.3716000000004</v>
      </c>
      <c r="H1003" s="2">
        <f t="shared" si="19"/>
        <v>0.21000000000640284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11210194</v>
      </c>
      <c r="D1004" s="1">
        <f>BILANCA!E26</f>
        <v>11701426.58</v>
      </c>
      <c r="E1004" s="1">
        <v>0</v>
      </c>
      <c r="F1004" s="1">
        <v>0</v>
      </c>
      <c r="G1004" s="2">
        <f t="shared" si="22"/>
        <v>726873.99036000005</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9968417</v>
      </c>
      <c r="D1006" s="1">
        <f>BILANCA!E28</f>
        <v>11768783.029999999</v>
      </c>
      <c r="E1006" s="1">
        <v>0</v>
      </c>
      <c r="F1006" s="1">
        <v>0</v>
      </c>
      <c r="G1006" s="2">
        <f t="shared" si="22"/>
        <v>770637.61037999997</v>
      </c>
      <c r="H1006" s="2">
        <f t="shared" si="19"/>
        <v>2.9999999329447746E-2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389832</v>
      </c>
      <c r="D1007" s="1">
        <f>BILANCA!E29</f>
        <v>297144.16999999993</v>
      </c>
      <c r="E1007" s="1">
        <v>0</v>
      </c>
      <c r="F1007" s="1">
        <v>0</v>
      </c>
      <c r="G1007" s="2">
        <f t="shared" si="22"/>
        <v>23618.888159999995</v>
      </c>
      <c r="H1007" s="2">
        <f t="shared" si="19"/>
        <v>0.16999999992549419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2199381</v>
      </c>
      <c r="D1008" s="1">
        <f>BILANCA!E30</f>
        <v>2199381.94</v>
      </c>
      <c r="E1008" s="1">
        <v>0</v>
      </c>
      <c r="F1008" s="1">
        <v>0</v>
      </c>
      <c r="G1008" s="2">
        <f t="shared" si="22"/>
        <v>164953.622</v>
      </c>
      <c r="H1008" s="2">
        <f t="shared" si="19"/>
        <v>6.0000000055879354E-2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1809549</v>
      </c>
      <c r="D1012" s="1">
        <f>BILANCA!E34</f>
        <v>1902237.77</v>
      </c>
      <c r="E1012" s="1">
        <v>0</v>
      </c>
      <c r="F1012" s="1">
        <v>0</v>
      </c>
      <c r="G1012" s="2">
        <f t="shared" si="22"/>
        <v>162806.71166000003</v>
      </c>
      <c r="H1012" s="2">
        <f t="shared" si="19"/>
        <v>0.22999999998137355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1677148</v>
      </c>
      <c r="D1013" s="1">
        <f>BILANCA!E35</f>
        <v>1830703.2200000002</v>
      </c>
      <c r="E1013" s="1">
        <v>0</v>
      </c>
      <c r="F1013" s="1">
        <v>0</v>
      </c>
      <c r="G1013" s="2">
        <f t="shared" si="22"/>
        <v>160156.63320000001</v>
      </c>
      <c r="H1013" s="2">
        <f t="shared" si="19"/>
        <v>0.22000000020489097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4053726</v>
      </c>
      <c r="D1014" s="1">
        <f>BILANCA!E36</f>
        <v>4248398.17</v>
      </c>
      <c r="E1014" s="1">
        <v>0</v>
      </c>
      <c r="F1014" s="1">
        <v>0</v>
      </c>
      <c r="G1014" s="2">
        <f t="shared" si="22"/>
        <v>389066.19253999996</v>
      </c>
      <c r="H1014" s="2">
        <f t="shared" si="19"/>
        <v>0.16999999992549419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176368</v>
      </c>
      <c r="D1015" s="1">
        <f>BILANCA!E37</f>
        <v>191368.26</v>
      </c>
      <c r="E1015" s="1">
        <v>0</v>
      </c>
      <c r="F1015" s="1">
        <v>0</v>
      </c>
      <c r="G1015" s="2">
        <f t="shared" si="22"/>
        <v>17891.344640000003</v>
      </c>
      <c r="H1015" s="2">
        <f t="shared" si="19"/>
        <v>0.26000000000931323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426145</v>
      </c>
      <c r="D1016" s="1">
        <f>BILANCA!E38</f>
        <v>452879.44</v>
      </c>
      <c r="E1016" s="1">
        <v>0</v>
      </c>
      <c r="F1016" s="1">
        <v>0</v>
      </c>
      <c r="G1016" s="2">
        <f t="shared" si="22"/>
        <v>43952.82804</v>
      </c>
      <c r="H1016" s="2">
        <f t="shared" si="19"/>
        <v>0.44000000000232831</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2979091</v>
      </c>
      <c r="D1018" s="1">
        <f>BILANCA!E40</f>
        <v>3061942.65</v>
      </c>
      <c r="E1018" s="1">
        <v>0</v>
      </c>
      <c r="F1018" s="1">
        <v>0</v>
      </c>
      <c r="G1018" s="2">
        <f t="shared" si="22"/>
        <v>318604.17050000001</v>
      </c>
      <c r="H1018" s="2">
        <f t="shared" si="19"/>
        <v>0.35000000009313226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844828</v>
      </c>
      <c r="D1023" s="1">
        <f>BILANCA!E45</f>
        <v>987064.11000000127</v>
      </c>
      <c r="E1023" s="1">
        <v>0</v>
      </c>
      <c r="F1023" s="1">
        <v>0</v>
      </c>
      <c r="G1023" s="2">
        <f t="shared" si="22"/>
        <v>112758.24880000012</v>
      </c>
      <c r="H1023" s="2">
        <f t="shared" si="19"/>
        <v>0.1100000012665987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377219</v>
      </c>
      <c r="D1025" s="1">
        <f>BILANCA!E47</f>
        <v>374718.89</v>
      </c>
      <c r="E1025" s="1">
        <v>0</v>
      </c>
      <c r="F1025" s="1">
        <v>0</v>
      </c>
      <c r="G1025" s="2">
        <f t="shared" si="22"/>
        <v>47319.584760000005</v>
      </c>
      <c r="H1025" s="2">
        <f t="shared" si="19"/>
        <v>0.10999999998603016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43125</v>
      </c>
      <c r="D1026" s="1">
        <f>BILANCA!E48</f>
        <v>43125</v>
      </c>
      <c r="E1026" s="1">
        <v>0</v>
      </c>
      <c r="F1026" s="1">
        <v>0</v>
      </c>
      <c r="G1026" s="2">
        <f t="shared" si="22"/>
        <v>5563.1249999999991</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9693497</v>
      </c>
      <c r="D1027" s="1">
        <f>BILANCA!E49</f>
        <v>10121521.960000001</v>
      </c>
      <c r="E1027" s="1">
        <v>0</v>
      </c>
      <c r="F1027" s="1">
        <v>0</v>
      </c>
      <c r="G1027" s="2">
        <f t="shared" si="22"/>
        <v>1317207.80048</v>
      </c>
      <c r="H1027" s="2">
        <f t="shared" si="19"/>
        <v>3.9999999105930328E-2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9269013</v>
      </c>
      <c r="D1028" s="1">
        <f>BILANCA!E50</f>
        <v>9552301.7400000002</v>
      </c>
      <c r="E1028" s="1">
        <v>0</v>
      </c>
      <c r="F1028" s="1">
        <v>0</v>
      </c>
      <c r="G1028" s="2">
        <f t="shared" si="22"/>
        <v>1276812.7415999998</v>
      </c>
      <c r="H1028" s="2">
        <f t="shared" si="19"/>
        <v>0.25999999977648258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1211652</v>
      </c>
      <c r="D1032" s="1">
        <f>BILANCA!E54</f>
        <v>1277807.81</v>
      </c>
      <c r="E1032" s="1">
        <v>0</v>
      </c>
      <c r="F1032" s="1">
        <v>0</v>
      </c>
      <c r="G1032" s="2">
        <f t="shared" si="22"/>
        <v>184596.11338</v>
      </c>
      <c r="H1032" s="2">
        <f t="shared" si="19"/>
        <v>0.18999999994412065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1211652</v>
      </c>
      <c r="D1033" s="1">
        <f>BILANCA!E55</f>
        <v>1277807.81</v>
      </c>
      <c r="E1033" s="1">
        <v>0</v>
      </c>
      <c r="F1033" s="1">
        <v>0</v>
      </c>
      <c r="G1033" s="2">
        <f t="shared" si="22"/>
        <v>188363.38100000002</v>
      </c>
      <c r="H1033" s="2">
        <f t="shared" si="19"/>
        <v>0.18999999994412065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4201075</v>
      </c>
      <c r="D1034" s="1">
        <f>BILANCA!E56</f>
        <v>4201075.1500000004</v>
      </c>
      <c r="E1034" s="1">
        <v>0</v>
      </c>
      <c r="F1034" s="1">
        <v>0</v>
      </c>
      <c r="G1034" s="2">
        <f t="shared" si="22"/>
        <v>642764.49029999995</v>
      </c>
      <c r="H1034" s="2">
        <f t="shared" si="19"/>
        <v>0.15000000037252903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4198575</v>
      </c>
      <c r="D1035" s="1">
        <f>BILANCA!E57</f>
        <v>4198575.1500000004</v>
      </c>
      <c r="E1035" s="1">
        <v>0</v>
      </c>
      <c r="F1035" s="1">
        <v>0</v>
      </c>
      <c r="G1035" s="2">
        <f t="shared" si="22"/>
        <v>654977.7156</v>
      </c>
      <c r="H1035" s="2">
        <f t="shared" si="19"/>
        <v>0.15000000037252903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2500</v>
      </c>
      <c r="D1039" s="1">
        <f>BILANCA!E61</f>
        <v>2500</v>
      </c>
      <c r="E1039" s="1">
        <v>0</v>
      </c>
      <c r="F1039" s="1">
        <v>0</v>
      </c>
      <c r="G1039" s="2">
        <f t="shared" si="22"/>
        <v>420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55012504</v>
      </c>
      <c r="D1046" s="1">
        <f>BILANCA!E68</f>
        <v>52962352.43</v>
      </c>
      <c r="E1046" s="1">
        <v>0</v>
      </c>
      <c r="F1046" s="1">
        <v>0</v>
      </c>
      <c r="G1046" s="2">
        <f t="shared" si="22"/>
        <v>10139044.15818</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3774914</v>
      </c>
      <c r="D1047" s="1">
        <f>BILANCA!E69</f>
        <v>1627907.22</v>
      </c>
      <c r="E1047" s="1">
        <v>0</v>
      </c>
      <c r="F1047" s="1">
        <v>0</v>
      </c>
      <c r="G1047" s="2">
        <f t="shared" si="22"/>
        <v>449966.62016000005</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3742827</v>
      </c>
      <c r="D1048" s="1">
        <f>BILANCA!E70</f>
        <v>1594397.02</v>
      </c>
      <c r="E1048" s="1">
        <v>0</v>
      </c>
      <c r="F1048" s="1">
        <v>0</v>
      </c>
      <c r="G1048" s="2">
        <f t="shared" si="22"/>
        <v>450555.3676</v>
      </c>
      <c r="H1048" s="2">
        <f t="shared" si="19"/>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3742827</v>
      </c>
      <c r="D1050" s="1">
        <f>BILANCA!E72</f>
        <v>1594397.02</v>
      </c>
      <c r="E1050" s="1">
        <v>0</v>
      </c>
      <c r="F1050" s="1">
        <v>0</v>
      </c>
      <c r="G1050" s="2">
        <f t="shared" si="22"/>
        <v>464418.60967999999</v>
      </c>
      <c r="H1050" s="2">
        <f t="shared" si="19"/>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30884</v>
      </c>
      <c r="D1053" s="1">
        <f>BILANCA!E75</f>
        <v>32307.200000000001</v>
      </c>
      <c r="E1053" s="1">
        <v>0</v>
      </c>
      <c r="F1053" s="1">
        <v>0</v>
      </c>
      <c r="G1053" s="2">
        <f t="shared" si="22"/>
        <v>6684.8880000000008</v>
      </c>
      <c r="H1053" s="2">
        <f t="shared" si="19"/>
        <v>0.2000000000007276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1203</v>
      </c>
      <c r="D1054" s="1">
        <f>BILANCA!E76</f>
        <v>1203</v>
      </c>
      <c r="E1054" s="1">
        <v>0</v>
      </c>
      <c r="F1054" s="1">
        <v>0</v>
      </c>
      <c r="G1054" s="2">
        <f t="shared" si="22"/>
        <v>256.23899999999998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2027675</v>
      </c>
      <c r="D1056" s="1">
        <f>BILANCA!E78</f>
        <v>2040233.6400000001</v>
      </c>
      <c r="E1056" s="1">
        <v>0</v>
      </c>
      <c r="F1056" s="1">
        <v>0</v>
      </c>
      <c r="G1056" s="2">
        <f t="shared" si="22"/>
        <v>445894.38644000003</v>
      </c>
      <c r="H1056" s="2">
        <f t="shared" si="19"/>
        <v>0.35999999986961484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150375</v>
      </c>
      <c r="D1057" s="1">
        <f>BILANCA!E79</f>
        <v>151610.56</v>
      </c>
      <c r="E1057" s="1">
        <v>0</v>
      </c>
      <c r="F1057" s="1">
        <v>0</v>
      </c>
      <c r="G1057" s="2">
        <f t="shared" si="22"/>
        <v>33566.112880000001</v>
      </c>
      <c r="H1057" s="2">
        <f t="shared" si="19"/>
        <v>0.44000000000232831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150375</v>
      </c>
      <c r="D1058" s="1">
        <f>BILANCA!E80</f>
        <v>151610.56</v>
      </c>
      <c r="E1058" s="1">
        <v>0</v>
      </c>
      <c r="F1058" s="1">
        <v>0</v>
      </c>
      <c r="G1058" s="2">
        <f t="shared" si="22"/>
        <v>34019.709000000003</v>
      </c>
      <c r="H1058" s="2">
        <f t="shared" si="19"/>
        <v>0.44000000000232831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4310</v>
      </c>
      <c r="D1061" s="1">
        <f>BILANCA!E83</f>
        <v>2114.2199999999998</v>
      </c>
      <c r="E1061" s="1">
        <v>0</v>
      </c>
      <c r="F1061" s="1">
        <v>0</v>
      </c>
      <c r="G1061" s="2">
        <f t="shared" si="22"/>
        <v>665.99831999999992</v>
      </c>
      <c r="H1061" s="2">
        <f t="shared" si="19"/>
        <v>0.21999999999979991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1872990</v>
      </c>
      <c r="D1064" s="1">
        <f>BILANCA!E86</f>
        <v>1886508.86</v>
      </c>
      <c r="E1064" s="1">
        <v>0</v>
      </c>
      <c r="F1064" s="1">
        <v>0</v>
      </c>
      <c r="G1064" s="2">
        <f t="shared" si="22"/>
        <v>457326.62532000005</v>
      </c>
      <c r="H1064" s="2">
        <f t="shared" si="19"/>
        <v>0.13999999989755452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415348</v>
      </c>
      <c r="D1066" s="1">
        <f>BILANCA!E88</f>
        <v>415348.47</v>
      </c>
      <c r="E1066" s="1">
        <v>0</v>
      </c>
      <c r="F1066" s="1">
        <v>0</v>
      </c>
      <c r="G1066" s="2">
        <f t="shared" si="22"/>
        <v>103421.73001999999</v>
      </c>
      <c r="H1066" s="2">
        <f t="shared" si="19"/>
        <v>0.46999999997206032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415348</v>
      </c>
      <c r="D1076" s="1">
        <f>BILANCA!E98</f>
        <v>415348.47</v>
      </c>
      <c r="E1076" s="1">
        <v>0</v>
      </c>
      <c r="F1076" s="1">
        <v>0</v>
      </c>
      <c r="G1076" s="2">
        <f t="shared" si="22"/>
        <v>115882.17942</v>
      </c>
      <c r="H1076" s="2">
        <f t="shared" si="23"/>
        <v>0.46999999997206032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415348</v>
      </c>
      <c r="D1095" s="1">
        <f>BILANCA!E117</f>
        <v>415348.47</v>
      </c>
      <c r="E1095" s="1">
        <v>0</v>
      </c>
      <c r="F1095" s="1">
        <v>0</v>
      </c>
      <c r="G1095" s="2">
        <f t="shared" si="22"/>
        <v>139557.03328</v>
      </c>
      <c r="H1095" s="2">
        <f t="shared" si="23"/>
        <v>0.46999999997206032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39946954</v>
      </c>
      <c r="D1112" s="1">
        <f>BILANCA!E134</f>
        <v>39946954.119999997</v>
      </c>
      <c r="E1112" s="1">
        <v>0</v>
      </c>
      <c r="F1112" s="1">
        <v>0</v>
      </c>
      <c r="G1112" s="2">
        <f t="shared" si="22"/>
        <v>15459471.22896</v>
      </c>
      <c r="H1112" s="2">
        <f t="shared" si="23"/>
        <v>0.11999999731779099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39946954</v>
      </c>
      <c r="D1113" s="1">
        <f>BILANCA!E135</f>
        <v>39946954.119999997</v>
      </c>
      <c r="E1113" s="1">
        <v>0</v>
      </c>
      <c r="F1113" s="1">
        <v>0</v>
      </c>
      <c r="G1113" s="2">
        <f t="shared" si="22"/>
        <v>15579312.091200002</v>
      </c>
      <c r="H1113" s="2">
        <f t="shared" si="23"/>
        <v>0.11999999731779099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100000</v>
      </c>
      <c r="D1117" s="1">
        <f>BILANCA!E139</f>
        <v>100000</v>
      </c>
      <c r="E1117" s="1">
        <v>0</v>
      </c>
      <c r="F1117" s="1">
        <v>0</v>
      </c>
      <c r="G1117" s="2">
        <f t="shared" si="22"/>
        <v>40200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39846954</v>
      </c>
      <c r="D1119" s="1">
        <f>BILANCA!E141</f>
        <v>39846954.119999997</v>
      </c>
      <c r="E1119" s="1">
        <v>0</v>
      </c>
      <c r="F1119" s="1">
        <v>0</v>
      </c>
      <c r="G1119" s="2">
        <f t="shared" si="22"/>
        <v>16257557.26464</v>
      </c>
      <c r="H1119" s="2">
        <f t="shared" si="23"/>
        <v>0.11999999731779099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6902696</v>
      </c>
      <c r="D1124" s="1">
        <f>BILANCA!E146</f>
        <v>7228489.6700000037</v>
      </c>
      <c r="E1124" s="1">
        <v>0</v>
      </c>
      <c r="F1124" s="1">
        <v>0</v>
      </c>
      <c r="G1124" s="2">
        <f t="shared" si="22"/>
        <v>3011714.2229400007</v>
      </c>
      <c r="H1124" s="2">
        <f t="shared" si="23"/>
        <v>0.32999999634921551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1613361</v>
      </c>
      <c r="D1125" s="1">
        <f>BILANCA!E147</f>
        <v>1457562.93</v>
      </c>
      <c r="E1125" s="1">
        <v>0</v>
      </c>
      <c r="F1125" s="1">
        <v>0</v>
      </c>
      <c r="G1125" s="2">
        <f t="shared" si="22"/>
        <v>643045.13411999994</v>
      </c>
      <c r="H1125" s="2">
        <f t="shared" si="23"/>
        <v>7.000000006519258E-2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3240</v>
      </c>
      <c r="D1127" s="1">
        <f>BILANCA!E149</f>
        <v>0</v>
      </c>
      <c r="E1127" s="1">
        <v>0</v>
      </c>
      <c r="F1127" s="1">
        <v>0</v>
      </c>
      <c r="G1127" s="2">
        <f t="shared" si="22"/>
        <v>466.55999999999995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3240</v>
      </c>
      <c r="D1135" s="1">
        <f>BILANCA!E157</f>
        <v>0</v>
      </c>
      <c r="E1135" s="1">
        <v>0</v>
      </c>
      <c r="F1135" s="1">
        <v>0</v>
      </c>
      <c r="G1135" s="2">
        <f t="shared" si="22"/>
        <v>492.47999999999996</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2662747</v>
      </c>
      <c r="D1136" s="1">
        <f>BILANCA!E158</f>
        <v>2865086.81</v>
      </c>
      <c r="E1136" s="1">
        <v>0</v>
      </c>
      <c r="F1136" s="1">
        <v>0</v>
      </c>
      <c r="G1136" s="2">
        <f t="shared" si="22"/>
        <v>1284116.8548599998</v>
      </c>
      <c r="H1136" s="2">
        <f t="shared" si="23"/>
        <v>0.18999999994412065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12656142</v>
      </c>
      <c r="D1137" s="1">
        <f>BILANCA!E159</f>
        <v>13609518.130000001</v>
      </c>
      <c r="E1137" s="1">
        <v>0</v>
      </c>
      <c r="F1137" s="1">
        <v>0</v>
      </c>
      <c r="G1137" s="2">
        <f t="shared" si="22"/>
        <v>6140777.4520399999</v>
      </c>
      <c r="H1137" s="2">
        <f t="shared" si="23"/>
        <v>0.13000000081956387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145993</v>
      </c>
      <c r="D1138" s="1">
        <f>BILANCA!E160</f>
        <v>135874.72</v>
      </c>
      <c r="E1138" s="1">
        <v>0</v>
      </c>
      <c r="F1138" s="1">
        <v>0</v>
      </c>
      <c r="G1138" s="2">
        <f t="shared" si="22"/>
        <v>64750.078200000004</v>
      </c>
      <c r="H1138" s="2">
        <f t="shared" si="23"/>
        <v>0.27999999999883585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965889</v>
      </c>
      <c r="D1139" s="1">
        <f>BILANCA!E161</f>
        <v>1205396.75</v>
      </c>
      <c r="E1139" s="1">
        <v>0</v>
      </c>
      <c r="F1139" s="1">
        <v>0</v>
      </c>
      <c r="G1139" s="2">
        <f t="shared" si="22"/>
        <v>526762.47</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126247</v>
      </c>
      <c r="D1140" s="1">
        <f>BILANCA!E162</f>
        <v>100081</v>
      </c>
      <c r="E1140" s="1">
        <v>0</v>
      </c>
      <c r="F1140" s="1">
        <v>0</v>
      </c>
      <c r="G1140" s="2">
        <f t="shared" si="22"/>
        <v>51246.213000000003</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11270923</v>
      </c>
      <c r="D1141" s="1">
        <f>BILANCA!E163</f>
        <v>12145030.67</v>
      </c>
      <c r="E1141" s="1">
        <v>0</v>
      </c>
      <c r="F1141" s="1">
        <v>0</v>
      </c>
      <c r="G1141" s="2">
        <f t="shared" si="22"/>
        <v>5618635.5257200003</v>
      </c>
      <c r="H1141" s="2">
        <f t="shared" si="23"/>
        <v>0.33000000007450581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699147</v>
      </c>
      <c r="D1142" s="1">
        <f>BILANCA!E164</f>
        <v>375826.87999999989</v>
      </c>
      <c r="E1142" s="1">
        <v>0</v>
      </c>
      <c r="F1142" s="1">
        <v>0</v>
      </c>
      <c r="G1142" s="2">
        <f t="shared" si="22"/>
        <v>230677.32083999997</v>
      </c>
      <c r="H1142" s="2">
        <f t="shared" si="23"/>
        <v>0.12000000011175871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80257</v>
      </c>
      <c r="D1143" s="1">
        <f>BILANCA!E165</f>
        <v>41254.18</v>
      </c>
      <c r="E1143" s="1">
        <v>0</v>
      </c>
      <c r="F1143" s="1">
        <v>0</v>
      </c>
      <c r="G1143" s="2">
        <f t="shared" si="22"/>
        <v>26042.457600000002</v>
      </c>
      <c r="H1143" s="2">
        <f t="shared" si="23"/>
        <v>0.18000000000029104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1711674</v>
      </c>
      <c r="D1144" s="1">
        <f>BILANCA!E166</f>
        <v>1453437.89</v>
      </c>
      <c r="E1144" s="1">
        <v>0</v>
      </c>
      <c r="F1144" s="1">
        <v>0</v>
      </c>
      <c r="G1144" s="2">
        <f t="shared" si="22"/>
        <v>743586.51457999996</v>
      </c>
      <c r="H1144" s="2">
        <f t="shared" si="23"/>
        <v>0.11000000010244548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1092784</v>
      </c>
      <c r="D1147" s="1">
        <f>BILANCA!E169</f>
        <v>1118865.19</v>
      </c>
      <c r="E1147" s="1">
        <v>0</v>
      </c>
      <c r="F1147" s="1">
        <v>0</v>
      </c>
      <c r="G1147" s="2">
        <f t="shared" si="22"/>
        <v>546204.35832</v>
      </c>
      <c r="H1147" s="2">
        <f t="shared" si="23"/>
        <v>0.18999999994412065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1661118</v>
      </c>
      <c r="D1148" s="1">
        <f>BILANCA!E170</f>
        <v>1742940.9</v>
      </c>
      <c r="E1148" s="1">
        <v>0</v>
      </c>
      <c r="F1148" s="1">
        <v>0</v>
      </c>
      <c r="G1148" s="2">
        <f t="shared" si="22"/>
        <v>849254.96699999995</v>
      </c>
      <c r="H1148" s="2">
        <f t="shared" si="23"/>
        <v>0.10000000009313226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201901</v>
      </c>
      <c r="D1150" s="1">
        <f>BILANCA!E172</f>
        <v>0</v>
      </c>
      <c r="E1150" s="1">
        <v>0</v>
      </c>
      <c r="F1150" s="1">
        <v>0</v>
      </c>
      <c r="G1150" s="2">
        <f t="shared" si="22"/>
        <v>33717.467000000004</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1459217</v>
      </c>
      <c r="D1151" s="1">
        <f>BILANCA!E173</f>
        <v>1742940.9</v>
      </c>
      <c r="E1151" s="1">
        <v>0</v>
      </c>
      <c r="F1151" s="1">
        <v>0</v>
      </c>
      <c r="G1151" s="2">
        <f t="shared" si="22"/>
        <v>830776.59840000002</v>
      </c>
      <c r="H1151" s="2">
        <f t="shared" si="23"/>
        <v>0.10000000009313226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236471075</v>
      </c>
      <c r="D1152" s="1">
        <f>BILANCA!E175</f>
        <v>238410047.59999999</v>
      </c>
      <c r="E1152" s="1">
        <v>0</v>
      </c>
      <c r="F1152" s="1">
        <v>0</v>
      </c>
      <c r="G1152" s="2">
        <f t="shared" si="22"/>
        <v>120546207.7638</v>
      </c>
      <c r="H1152" s="2">
        <f t="shared" si="23"/>
        <v>0.40000000596046448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10986207</v>
      </c>
      <c r="D1153" s="1">
        <f>BILANCA!E176</f>
        <v>9580933.7899999991</v>
      </c>
      <c r="E1153" s="1">
        <v>0</v>
      </c>
      <c r="F1153" s="1">
        <v>0</v>
      </c>
      <c r="G1153" s="2">
        <f t="shared" si="22"/>
        <v>5125172.6786000002</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5883719</v>
      </c>
      <c r="D1154" s="1">
        <f>BILANCA!E177</f>
        <v>7486723.7800000003</v>
      </c>
      <c r="E1154" s="1">
        <v>0</v>
      </c>
      <c r="F1154" s="1">
        <v>0</v>
      </c>
      <c r="G1154" s="2">
        <f t="shared" si="22"/>
        <v>3566575.4817600003</v>
      </c>
      <c r="H1154" s="2">
        <f t="shared" si="23"/>
        <v>0.21999999973922968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1397026</v>
      </c>
      <c r="D1155" s="1">
        <f>BILANCA!E178</f>
        <v>1564855.66</v>
      </c>
      <c r="E1155" s="1">
        <v>0</v>
      </c>
      <c r="F1155" s="1">
        <v>0</v>
      </c>
      <c r="G1155" s="2">
        <f t="shared" si="22"/>
        <v>778598.81903999986</v>
      </c>
      <c r="H1155" s="2">
        <f t="shared" si="23"/>
        <v>0.34000000008381903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2814017</v>
      </c>
      <c r="D1156" s="1">
        <f>BILANCA!E179</f>
        <v>3450707.56</v>
      </c>
      <c r="E1156" s="1">
        <v>0</v>
      </c>
      <c r="F1156" s="1">
        <v>0</v>
      </c>
      <c r="G1156" s="2">
        <f t="shared" si="22"/>
        <v>1680769.7567599998</v>
      </c>
      <c r="H1156" s="2">
        <f t="shared" si="23"/>
        <v>0.43999999994412065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19208</v>
      </c>
      <c r="D1157" s="1">
        <f>BILANCA!E180</f>
        <v>11055.78</v>
      </c>
      <c r="E1157" s="1">
        <v>0</v>
      </c>
      <c r="F1157" s="1">
        <v>0</v>
      </c>
      <c r="G1157" s="2">
        <f t="shared" si="22"/>
        <v>7189.603439999999</v>
      </c>
      <c r="H1157" s="2">
        <f t="shared" si="23"/>
        <v>0.21999999999934516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8626</v>
      </c>
      <c r="D1159" s="1">
        <f>BILANCA!E182</f>
        <v>1725.17</v>
      </c>
      <c r="E1159" s="1">
        <v>0</v>
      </c>
      <c r="F1159" s="1">
        <v>0</v>
      </c>
      <c r="G1159" s="2">
        <f t="shared" si="22"/>
        <v>2125.4358400000001</v>
      </c>
      <c r="H1159" s="2">
        <f t="shared" si="23"/>
        <v>0.17000000000007276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10582</v>
      </c>
      <c r="D1160" s="1">
        <f>BILANCA!E183</f>
        <v>9330.61</v>
      </c>
      <c r="E1160" s="1">
        <v>0</v>
      </c>
      <c r="F1160" s="1">
        <v>0</v>
      </c>
      <c r="G1160" s="2">
        <f t="shared" si="22"/>
        <v>5176.0499399999999</v>
      </c>
      <c r="H1160" s="2">
        <f t="shared" si="23"/>
        <v>0.38999999999941792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1670</v>
      </c>
      <c r="D1161" s="1">
        <f>BILANCA!E184</f>
        <v>0</v>
      </c>
      <c r="E1161" s="1">
        <v>0</v>
      </c>
      <c r="F1161" s="1">
        <v>0</v>
      </c>
      <c r="G1161" s="2">
        <f t="shared" si="22"/>
        <v>297.26</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168915</v>
      </c>
      <c r="D1163" s="1">
        <f>BILANCA!E186</f>
        <v>336654.12</v>
      </c>
      <c r="E1163" s="1">
        <v>0</v>
      </c>
      <c r="F1163" s="1">
        <v>0</v>
      </c>
      <c r="G1163" s="2">
        <f t="shared" si="22"/>
        <v>151600.18319999997</v>
      </c>
      <c r="H1163" s="2">
        <f t="shared" si="23"/>
        <v>0.11999999999534339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2976</v>
      </c>
      <c r="D1164" s="1">
        <f>BILANCA!E187</f>
        <v>128721.9</v>
      </c>
      <c r="E1164" s="1">
        <v>0</v>
      </c>
      <c r="F1164" s="1">
        <v>0</v>
      </c>
      <c r="G1164" s="2">
        <f t="shared" si="22"/>
        <v>47135.983800000002</v>
      </c>
      <c r="H1164" s="2">
        <f t="shared" si="23"/>
        <v>0.10000000000582077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1479907</v>
      </c>
      <c r="D1165" s="1">
        <f>BILANCA!E188</f>
        <v>1994728.76</v>
      </c>
      <c r="E1165" s="1">
        <v>0</v>
      </c>
      <c r="F1165" s="1">
        <v>0</v>
      </c>
      <c r="G1165" s="2">
        <f t="shared" si="22"/>
        <v>995424.34263999993</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2866701</v>
      </c>
      <c r="D1166" s="1">
        <f>BILANCA!E189</f>
        <v>1781710.4</v>
      </c>
      <c r="E1166" s="1">
        <v>0</v>
      </c>
      <c r="F1166" s="1">
        <v>0</v>
      </c>
      <c r="G1166" s="2">
        <f t="shared" si="22"/>
        <v>1176712.2893999999</v>
      </c>
      <c r="H1166" s="2">
        <f t="shared" si="23"/>
        <v>0.39999999990686774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2235787</v>
      </c>
      <c r="D1183" s="1">
        <f>BILANCA!E206</f>
        <v>312499.61</v>
      </c>
      <c r="E1183" s="1">
        <v>0</v>
      </c>
      <c r="F1183" s="1">
        <v>0</v>
      </c>
      <c r="G1183" s="2">
        <f t="shared" si="22"/>
        <v>572157.24400000006</v>
      </c>
      <c r="H1183" s="2">
        <f t="shared" si="23"/>
        <v>0.39000000001396984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2235787</v>
      </c>
      <c r="D1184" s="1">
        <f>BILANCA!E207</f>
        <v>312499.61</v>
      </c>
      <c r="E1184" s="1">
        <v>0</v>
      </c>
      <c r="F1184" s="1">
        <v>0</v>
      </c>
      <c r="G1184" s="2">
        <f t="shared" si="22"/>
        <v>575018.03022000007</v>
      </c>
      <c r="H1184" s="2">
        <f t="shared" si="23"/>
        <v>0.39000000001396984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1562500</v>
      </c>
      <c r="D1189" s="1">
        <f>BILANCA!E212</f>
        <v>312499.61</v>
      </c>
      <c r="E1189" s="1">
        <v>0</v>
      </c>
      <c r="F1189" s="1">
        <v>0</v>
      </c>
      <c r="G1189" s="2">
        <f t="shared" si="22"/>
        <v>450624.83931999997</v>
      </c>
      <c r="H1189" s="2">
        <f t="shared" si="23"/>
        <v>0.39000000001396984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673287</v>
      </c>
      <c r="D1194" s="1">
        <f>BILANCA!E217</f>
        <v>0</v>
      </c>
      <c r="E1194" s="1">
        <v>0</v>
      </c>
      <c r="F1194" s="1">
        <v>0</v>
      </c>
      <c r="G1194" s="2">
        <f t="shared" si="22"/>
        <v>142063.557</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225484868</v>
      </c>
      <c r="D1214" s="1">
        <f>BILANCA!E237</f>
        <v>228829113.81</v>
      </c>
      <c r="E1214" s="1">
        <v>0</v>
      </c>
      <c r="F1214" s="1">
        <v>0</v>
      </c>
      <c r="G1214" s="2">
        <f t="shared" si="22"/>
        <v>157806055.08822</v>
      </c>
      <c r="H1214" s="2">
        <f t="shared" si="23"/>
        <v>0.18999999761581421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221149075</v>
      </c>
      <c r="D1215" s="1">
        <f>BILANCA!E238</f>
        <v>227062723.29999998</v>
      </c>
      <c r="E1215" s="1">
        <v>0</v>
      </c>
      <c r="F1215" s="1">
        <v>0</v>
      </c>
      <c r="G1215" s="2">
        <f t="shared" si="22"/>
        <v>156663689.01120001</v>
      </c>
      <c r="H1215" s="2">
        <f t="shared" si="23"/>
        <v>0.29999998211860657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223384862</v>
      </c>
      <c r="D1216" s="1">
        <f>BILANCA!E239</f>
        <v>227375222.88999999</v>
      </c>
      <c r="E1216" s="1">
        <v>0</v>
      </c>
      <c r="F1216" s="1">
        <v>0</v>
      </c>
      <c r="G1216" s="2">
        <f t="shared" si="22"/>
        <v>158005526.71274</v>
      </c>
      <c r="H1216" s="2">
        <f t="shared" si="23"/>
        <v>0.11000001430511475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164877628</v>
      </c>
      <c r="D1217" s="1">
        <f>BILANCA!E240</f>
        <v>168872684.13999999</v>
      </c>
      <c r="E1217" s="1">
        <v>0</v>
      </c>
      <c r="F1217" s="1">
        <v>0</v>
      </c>
      <c r="G1217" s="2">
        <f t="shared" si="22"/>
        <v>117613781.12952</v>
      </c>
      <c r="H1217" s="2">
        <f t="shared" si="23"/>
        <v>0.13999998569488525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58507234</v>
      </c>
      <c r="D1218" s="1">
        <f>BILANCA!E241</f>
        <v>58502538.75</v>
      </c>
      <c r="E1218" s="1">
        <v>0</v>
      </c>
      <c r="F1218" s="1">
        <v>0</v>
      </c>
      <c r="G1218" s="2">
        <f t="shared" si="22"/>
        <v>41245393.202500001</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2235787</v>
      </c>
      <c r="D1219" s="1">
        <f>BILANCA!E242</f>
        <v>312499.59000000003</v>
      </c>
      <c r="E1219" s="1">
        <v>0</v>
      </c>
      <c r="F1219" s="1">
        <v>0</v>
      </c>
      <c r="G1219" s="2">
        <f t="shared" si="22"/>
        <v>675145.53847999999</v>
      </c>
      <c r="H1219" s="2">
        <f t="shared" si="23"/>
        <v>0.40999999997438863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2235787</v>
      </c>
      <c r="D1220" s="1">
        <f>BILANCA!E243</f>
        <v>312499.59000000003</v>
      </c>
      <c r="E1220" s="1">
        <v>0</v>
      </c>
      <c r="F1220" s="1">
        <v>0</v>
      </c>
      <c r="G1220" s="2">
        <f t="shared" si="22"/>
        <v>678006.32465999993</v>
      </c>
      <c r="H1220" s="2">
        <f t="shared" si="23"/>
        <v>0.40999999997438863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-2300161</v>
      </c>
      <c r="D1222" s="1">
        <f>BILANCA!E245</f>
        <v>-4631864.2899999991</v>
      </c>
      <c r="E1222" s="1">
        <v>0</v>
      </c>
      <c r="F1222" s="1">
        <v>0</v>
      </c>
      <c r="G1222" s="2">
        <f t="shared" si="22"/>
        <v>-2763769.6096199993</v>
      </c>
      <c r="H1222" s="2">
        <f t="shared" si="23"/>
        <v>0.28999999910593033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20223578</v>
      </c>
      <c r="D1223" s="1">
        <f>BILANCA!E246</f>
        <v>24730450.34</v>
      </c>
      <c r="E1223" s="1">
        <v>0</v>
      </c>
      <c r="F1223" s="1">
        <v>0</v>
      </c>
      <c r="G1223" s="2">
        <f t="shared" si="22"/>
        <v>16724274.883200001</v>
      </c>
      <c r="H1223" s="2">
        <f t="shared" si="23"/>
        <v>0.33999999985098839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19398188</v>
      </c>
      <c r="D1224" s="1">
        <f>BILANCA!E247</f>
        <v>24730450.34</v>
      </c>
      <c r="E1224" s="1">
        <v>0</v>
      </c>
      <c r="F1224" s="1">
        <v>0</v>
      </c>
      <c r="G1224" s="2">
        <f t="shared" si="22"/>
        <v>16595040.37188</v>
      </c>
      <c r="H1224" s="2">
        <f t="shared" si="23"/>
        <v>0.33999999985098839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825390</v>
      </c>
      <c r="D1226" s="1">
        <f>BILANCA!E249</f>
        <v>0</v>
      </c>
      <c r="E1226" s="1">
        <v>0</v>
      </c>
      <c r="F1226" s="1">
        <v>0</v>
      </c>
      <c r="G1226" s="2">
        <f t="shared" si="22"/>
        <v>200569.77</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22523739</v>
      </c>
      <c r="D1227" s="1">
        <f>BILANCA!E250</f>
        <v>29362314.629999999</v>
      </c>
      <c r="E1227" s="1">
        <v>0</v>
      </c>
      <c r="F1227" s="1">
        <v>0</v>
      </c>
      <c r="G1227" s="2">
        <f t="shared" si="22"/>
        <v>19824601.855439998</v>
      </c>
      <c r="H1227" s="2">
        <f t="shared" si="23"/>
        <v>0.37000000104308128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22523739</v>
      </c>
      <c r="D1229" s="1">
        <f>BILANCA!E252</f>
        <v>28264416.739999998</v>
      </c>
      <c r="E1229" s="1">
        <v>0</v>
      </c>
      <c r="F1229" s="1">
        <v>0</v>
      </c>
      <c r="G1229" s="2">
        <f t="shared" si="22"/>
        <v>19446932.830079999</v>
      </c>
      <c r="H1229" s="2">
        <f t="shared" si="23"/>
        <v>0.26000000163912773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1097897.8899999999</v>
      </c>
      <c r="E1230" s="1">
        <v>0</v>
      </c>
      <c r="F1230" s="1">
        <v>0</v>
      </c>
      <c r="G1230" s="2">
        <f t="shared" si="22"/>
        <v>542361.55765999993</v>
      </c>
      <c r="H1230" s="2">
        <f t="shared" si="23"/>
        <v>0.11000000010244548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5936807</v>
      </c>
      <c r="D1232" s="1">
        <f>BILANCA!E255</f>
        <v>6022427.9199999999</v>
      </c>
      <c r="E1232" s="1">
        <v>0</v>
      </c>
      <c r="F1232" s="1">
        <v>0</v>
      </c>
      <c r="G1232" s="2">
        <f t="shared" si="22"/>
        <v>4477434.0471599996</v>
      </c>
      <c r="H1232" s="2">
        <f t="shared" si="23"/>
        <v>8.0000000074505806E-2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699147</v>
      </c>
      <c r="D1233" s="1">
        <f>BILANCA!E256</f>
        <v>375826.88</v>
      </c>
      <c r="E1233" s="1">
        <v>0</v>
      </c>
      <c r="F1233" s="1">
        <v>0</v>
      </c>
      <c r="G1233" s="2">
        <f t="shared" si="22"/>
        <v>362700.19</v>
      </c>
      <c r="H1233" s="2">
        <f t="shared" si="23"/>
        <v>0.11999999999534339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160514375</v>
      </c>
      <c r="D1236" s="1">
        <f>BILANCA!E259</f>
        <v>164853816.03</v>
      </c>
      <c r="E1236" s="1">
        <v>0</v>
      </c>
      <c r="F1236" s="1">
        <v>0</v>
      </c>
      <c r="G1236" s="2">
        <f t="shared" si="22"/>
        <v>124026167.78618</v>
      </c>
      <c r="H1236" s="2">
        <f t="shared" si="23"/>
        <v>3.0000001192092896E-2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160514375</v>
      </c>
      <c r="D1237" s="1">
        <f>BILANCA!E260</f>
        <v>164853816.03</v>
      </c>
      <c r="E1237" s="1">
        <v>0</v>
      </c>
      <c r="F1237" s="1">
        <v>0</v>
      </c>
      <c r="G1237" s="2">
        <f t="shared" si="22"/>
        <v>124516389.79324</v>
      </c>
      <c r="H1237" s="2">
        <f t="shared" si="23"/>
        <v>3.0000001192092896E-2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415348</v>
      </c>
      <c r="D1238" s="1">
        <f>BILANCA!E262</f>
        <v>415348.47</v>
      </c>
      <c r="E1238" s="1">
        <v>0</v>
      </c>
      <c r="F1238" s="1">
        <v>0</v>
      </c>
      <c r="G1238" s="2">
        <f t="shared" si="22"/>
        <v>317741.45970000001</v>
      </c>
      <c r="H1238" s="2">
        <f t="shared" si="23"/>
        <v>0.46999999997206032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16957279</v>
      </c>
      <c r="D1240" s="1">
        <f>BILANCA!E264</f>
        <v>17898043.530000001</v>
      </c>
      <c r="E1240" s="1">
        <v>0</v>
      </c>
      <c r="F1240" s="1">
        <v>0</v>
      </c>
      <c r="G1240" s="2">
        <f t="shared" si="22"/>
        <v>13557615.07742</v>
      </c>
      <c r="H1240" s="2">
        <f t="shared" si="23"/>
        <v>0.4699999988079071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1216340</v>
      </c>
      <c r="D1241" s="1">
        <f>BILANCA!E265</f>
        <v>1475476.81</v>
      </c>
      <c r="E1241" s="1">
        <v>0</v>
      </c>
      <c r="F1241" s="1">
        <v>0</v>
      </c>
      <c r="G1241" s="2">
        <f t="shared" si="22"/>
        <v>1075161.7539600001</v>
      </c>
      <c r="H1241" s="2">
        <f t="shared" si="23"/>
        <v>0.18999999994412065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1199596</v>
      </c>
      <c r="D1242" s="1">
        <f>BILANCA!E266</f>
        <v>1197440.6399999999</v>
      </c>
      <c r="E1242" s="1">
        <v>0</v>
      </c>
      <c r="F1242" s="1">
        <v>0</v>
      </c>
      <c r="G1242" s="2">
        <f t="shared" ref="G1242:G1479" si="24">B1242/1000*C1242+B1242/500*D1242</f>
        <v>930969.61551999999</v>
      </c>
      <c r="H1242" s="2">
        <f t="shared" si="23"/>
        <v>0.36000000010244548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592335</v>
      </c>
      <c r="D1243" s="1">
        <f>BILANCA!E267</f>
        <v>297251.43</v>
      </c>
      <c r="E1243" s="1">
        <v>0</v>
      </c>
      <c r="F1243" s="1">
        <v>0</v>
      </c>
      <c r="G1243" s="2">
        <f t="shared" si="24"/>
        <v>308577.84360000002</v>
      </c>
      <c r="H1243" s="2">
        <f t="shared" si="23"/>
        <v>0.42999999999301508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31274</v>
      </c>
      <c r="D1244" s="1">
        <f>BILANCA!E268</f>
        <v>34942.03</v>
      </c>
      <c r="E1244" s="1">
        <v>0</v>
      </c>
      <c r="F1244" s="1">
        <v>0</v>
      </c>
      <c r="G1244" s="2">
        <f t="shared" si="24"/>
        <v>26402.253659999998</v>
      </c>
      <c r="H1244" s="2">
        <f t="shared" si="23"/>
        <v>2.9999999998835847E-2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4466</v>
      </c>
      <c r="D1245" s="1">
        <f>BILANCA!E269</f>
        <v>7134.72</v>
      </c>
      <c r="E1245" s="1">
        <v>0</v>
      </c>
      <c r="F1245" s="1">
        <v>0</v>
      </c>
      <c r="G1245" s="2">
        <f t="shared" si="24"/>
        <v>4908.6852800000006</v>
      </c>
      <c r="H1245" s="2">
        <f t="shared" si="23"/>
        <v>0.27999999999974534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1837250</v>
      </c>
      <c r="D1247" s="1">
        <f>BILANCA!E271</f>
        <v>1837250</v>
      </c>
      <c r="E1247" s="1">
        <v>0</v>
      </c>
      <c r="F1247" s="1">
        <v>0</v>
      </c>
      <c r="G1247" s="2">
        <f t="shared" si="24"/>
        <v>1455102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2055576</v>
      </c>
      <c r="D1263" s="1">
        <f>BILANCA!E287</f>
        <v>2339899.04</v>
      </c>
      <c r="E1263" s="1">
        <v>0</v>
      </c>
      <c r="F1263" s="1">
        <v>0</v>
      </c>
      <c r="G1263" s="2">
        <f t="shared" si="24"/>
        <v>1885904.7424000001</v>
      </c>
      <c r="H1263" s="2">
        <f t="shared" si="23"/>
        <v>4.0000000037252903E-2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3828143</v>
      </c>
      <c r="D1264" s="1">
        <f>BILANCA!E288</f>
        <v>5146824.74</v>
      </c>
      <c r="E1264" s="1">
        <v>0</v>
      </c>
      <c r="F1264" s="1">
        <v>0</v>
      </c>
      <c r="G1264" s="2">
        <f t="shared" si="24"/>
        <v>3968223.6868800004</v>
      </c>
      <c r="H1264" s="2">
        <f t="shared" si="23"/>
        <v>0.25999999977648258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1305068</v>
      </c>
      <c r="D1265" s="1">
        <f>BILANCA!E289</f>
        <v>994441.3</v>
      </c>
      <c r="E1265" s="1">
        <v>0</v>
      </c>
      <c r="F1265" s="1">
        <v>0</v>
      </c>
      <c r="G1265" s="2">
        <f t="shared" si="24"/>
        <v>928894.06919999991</v>
      </c>
      <c r="H1265" s="2">
        <f t="shared" si="23"/>
        <v>0.30000000004656613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1561633</v>
      </c>
      <c r="D1266" s="1">
        <f>BILANCA!E290</f>
        <v>787269.1</v>
      </c>
      <c r="E1266" s="1">
        <v>0</v>
      </c>
      <c r="F1266" s="1">
        <v>0</v>
      </c>
      <c r="G1266" s="2">
        <f t="shared" si="24"/>
        <v>887536.44959999993</v>
      </c>
      <c r="H1266" s="2">
        <f t="shared" si="23"/>
        <v>9.9999999976716936E-2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2235787</v>
      </c>
      <c r="D1270" s="1">
        <f>BILANCA!E294</f>
        <v>312499.61</v>
      </c>
      <c r="E1270" s="1">
        <v>0</v>
      </c>
      <c r="F1270" s="1">
        <v>0</v>
      </c>
      <c r="G1270" s="2">
        <f t="shared" si="24"/>
        <v>821045.64513999992</v>
      </c>
      <c r="H1270" s="2">
        <f t="shared" si="23"/>
        <v>0.39000000001396984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384903</v>
      </c>
      <c r="D1273" s="1">
        <f>BILANCA!E297</f>
        <v>432159.22</v>
      </c>
      <c r="E1273" s="1">
        <v>0</v>
      </c>
      <c r="F1273" s="1">
        <v>0</v>
      </c>
      <c r="G1273" s="2">
        <f t="shared" si="24"/>
        <v>362274.21759999997</v>
      </c>
      <c r="H1273" s="2">
        <f t="shared" si="23"/>
        <v>0.21999999997206032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84286</v>
      </c>
      <c r="D1274" s="1">
        <f>BILANCA!E298</f>
        <v>250974.1</v>
      </c>
      <c r="E1274" s="1">
        <v>0</v>
      </c>
      <c r="F1274" s="1">
        <v>0</v>
      </c>
      <c r="G1274" s="2">
        <f t="shared" si="24"/>
        <v>170594.15219999998</v>
      </c>
      <c r="H1274" s="2">
        <f t="shared" si="23"/>
        <v>0.10000000000582077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43626</v>
      </c>
      <c r="D1275" s="1">
        <f>BILANCA!E299</f>
        <v>104330.69</v>
      </c>
      <c r="E1275" s="1">
        <v>0</v>
      </c>
      <c r="F1275" s="1">
        <v>0</v>
      </c>
      <c r="G1275" s="2">
        <f t="shared" si="24"/>
        <v>73667.914959999995</v>
      </c>
      <c r="H1275" s="2">
        <f t="shared" si="23"/>
        <v>0.30999999999767169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17081834</v>
      </c>
      <c r="D1299" s="6">
        <f>'RAS-funkcijski'!E5</f>
        <v>14569235.75</v>
      </c>
      <c r="E1299" s="6">
        <v>0</v>
      </c>
      <c r="F1299" s="6">
        <v>0</v>
      </c>
      <c r="G1299" s="7">
        <f t="shared" si="24"/>
        <v>46220.305500000002</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15578192</v>
      </c>
      <c r="D1300" s="1">
        <f>'RAS-funkcijski'!E6</f>
        <v>13440501.58</v>
      </c>
      <c r="E1300" s="1">
        <v>0</v>
      </c>
      <c r="F1300" s="1">
        <v>0</v>
      </c>
      <c r="G1300" s="2">
        <f t="shared" si="24"/>
        <v>84918.390320000006</v>
      </c>
      <c r="H1300" s="2">
        <f t="shared" si="23"/>
        <v>0.41999999992549419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15576764</v>
      </c>
      <c r="D1301" s="1">
        <f>'RAS-funkcijski'!E7</f>
        <v>13438736.880000001</v>
      </c>
      <c r="E1301" s="1">
        <v>0</v>
      </c>
      <c r="F1301" s="1">
        <v>0</v>
      </c>
      <c r="G1301" s="2">
        <f t="shared" si="24"/>
        <v>127362.71328000001</v>
      </c>
      <c r="H1301" s="2">
        <f t="shared" si="23"/>
        <v>0.11999999918043613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1428</v>
      </c>
      <c r="D1302" s="1">
        <f>'RAS-funkcijski'!E8</f>
        <v>1764.7</v>
      </c>
      <c r="E1302" s="1">
        <v>0</v>
      </c>
      <c r="F1302" s="1">
        <v>0</v>
      </c>
      <c r="G1302" s="2">
        <f t="shared" si="24"/>
        <v>19.829599999999999</v>
      </c>
      <c r="H1302" s="2">
        <f t="shared" si="23"/>
        <v>0.29999999999995453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597046</v>
      </c>
      <c r="D1307" s="1">
        <f>'RAS-funkcijski'!E13</f>
        <v>760835.38</v>
      </c>
      <c r="E1307" s="1">
        <v>0</v>
      </c>
      <c r="F1307" s="1">
        <v>0</v>
      </c>
      <c r="G1307" s="2">
        <f t="shared" si="24"/>
        <v>19068.450839999998</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597046</v>
      </c>
      <c r="D1310" s="1">
        <f>'RAS-funkcijski'!E16</f>
        <v>760835.38</v>
      </c>
      <c r="E1310" s="1">
        <v>0</v>
      </c>
      <c r="F1310" s="1">
        <v>0</v>
      </c>
      <c r="G1310" s="2">
        <f t="shared" si="24"/>
        <v>25424.601119999999</v>
      </c>
      <c r="H1310" s="2">
        <f t="shared" si="23"/>
        <v>0.38000000000465661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906596</v>
      </c>
      <c r="D1313" s="1">
        <f>'RAS-funkcijski'!E19</f>
        <v>314096</v>
      </c>
      <c r="E1313" s="1">
        <v>0</v>
      </c>
      <c r="F1313" s="1">
        <v>0</v>
      </c>
      <c r="G1313" s="2">
        <f t="shared" si="24"/>
        <v>23021.82</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53802.79</v>
      </c>
      <c r="E1315" s="1">
        <v>0</v>
      </c>
      <c r="F1315" s="1">
        <v>0</v>
      </c>
      <c r="G1315" s="2">
        <f t="shared" si="24"/>
        <v>1829.2948600000002</v>
      </c>
      <c r="H1315" s="2">
        <f t="shared" si="23"/>
        <v>0.20999999999912689</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86190</v>
      </c>
      <c r="D1316" s="1">
        <f>'RAS-funkcijski'!E22</f>
        <v>99802.5</v>
      </c>
      <c r="E1316" s="1">
        <v>0</v>
      </c>
      <c r="F1316" s="1">
        <v>0</v>
      </c>
      <c r="G1316" s="2">
        <f t="shared" si="24"/>
        <v>5144.3099999999995</v>
      </c>
      <c r="H1316" s="2">
        <f t="shared" si="23"/>
        <v>0.5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86190</v>
      </c>
      <c r="D1318" s="1">
        <f>'RAS-funkcijski'!E24</f>
        <v>99802.5</v>
      </c>
      <c r="E1318" s="1">
        <v>0</v>
      </c>
      <c r="F1318" s="1">
        <v>0</v>
      </c>
      <c r="G1318" s="2">
        <f t="shared" si="24"/>
        <v>5715.9</v>
      </c>
      <c r="H1318" s="2">
        <f t="shared" si="23"/>
        <v>0.5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4319793</v>
      </c>
      <c r="D1322" s="1">
        <f>'RAS-funkcijski'!E28</f>
        <v>4317939.3499999996</v>
      </c>
      <c r="E1322" s="1">
        <v>0</v>
      </c>
      <c r="F1322" s="1">
        <v>0</v>
      </c>
      <c r="G1322" s="2">
        <f t="shared" si="24"/>
        <v>310936.12080000003</v>
      </c>
      <c r="H1322" s="2">
        <f t="shared" si="23"/>
        <v>0.34999999962747097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4319793</v>
      </c>
      <c r="D1324" s="1">
        <f>'RAS-funkcijski'!E30</f>
        <v>4317939.3499999996</v>
      </c>
      <c r="E1324" s="1">
        <v>0</v>
      </c>
      <c r="F1324" s="1">
        <v>0</v>
      </c>
      <c r="G1324" s="2">
        <f t="shared" si="24"/>
        <v>336847.46419999993</v>
      </c>
      <c r="H1324" s="2">
        <f t="shared" si="23"/>
        <v>0.34999999962747097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14136759</v>
      </c>
      <c r="D1329" s="1">
        <f>'RAS-funkcijski'!E35</f>
        <v>6962480.21</v>
      </c>
      <c r="E1329" s="1">
        <v>0</v>
      </c>
      <c r="F1329" s="1">
        <v>0</v>
      </c>
      <c r="G1329" s="2">
        <f t="shared" si="24"/>
        <v>869913.30202000006</v>
      </c>
      <c r="H1329" s="2">
        <f t="shared" si="23"/>
        <v>0.2099999999627471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983863</v>
      </c>
      <c r="D1330" s="1">
        <f>'RAS-funkcijski'!E36</f>
        <v>1165126.6299999999</v>
      </c>
      <c r="E1330" s="1">
        <v>0</v>
      </c>
      <c r="F1330" s="1">
        <v>0</v>
      </c>
      <c r="G1330" s="2">
        <f t="shared" si="24"/>
        <v>106051.72031999999</v>
      </c>
      <c r="H1330" s="2">
        <f t="shared" si="23"/>
        <v>0.37000000011175871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983863</v>
      </c>
      <c r="D1331" s="1">
        <f>'RAS-funkcijski'!E37</f>
        <v>1165126.6299999999</v>
      </c>
      <c r="E1331" s="1">
        <v>0</v>
      </c>
      <c r="F1331" s="1">
        <v>0</v>
      </c>
      <c r="G1331" s="2">
        <f t="shared" si="24"/>
        <v>109365.83658</v>
      </c>
      <c r="H1331" s="2">
        <f t="shared" si="23"/>
        <v>0.37000000011175871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112120</v>
      </c>
      <c r="D1333" s="1">
        <f>'RAS-funkcijski'!E39</f>
        <v>9375</v>
      </c>
      <c r="E1333" s="1">
        <v>0</v>
      </c>
      <c r="F1333" s="1">
        <v>0</v>
      </c>
      <c r="G1333" s="2">
        <f t="shared" si="24"/>
        <v>4580.4500000000007</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112120</v>
      </c>
      <c r="D1334" s="1">
        <f>'RAS-funkcijski'!E40</f>
        <v>9375</v>
      </c>
      <c r="E1334" s="1">
        <v>0</v>
      </c>
      <c r="F1334" s="1">
        <v>0</v>
      </c>
      <c r="G1334" s="2">
        <f t="shared" si="24"/>
        <v>4711.32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1387428.84</v>
      </c>
      <c r="E1337" s="1">
        <v>0</v>
      </c>
      <c r="F1337" s="1">
        <v>0</v>
      </c>
      <c r="G1337" s="2">
        <f t="shared" si="24"/>
        <v>108219.44952000001</v>
      </c>
      <c r="H1337" s="2">
        <f t="shared" si="23"/>
        <v>0.15999999991618097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1387428.84</v>
      </c>
      <c r="E1339" s="1">
        <v>0</v>
      </c>
      <c r="F1339" s="1">
        <v>0</v>
      </c>
      <c r="G1339" s="2">
        <f t="shared" si="24"/>
        <v>113769.16488000001</v>
      </c>
      <c r="H1339" s="2">
        <f t="shared" si="27"/>
        <v>0.15999999991618097</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12390776</v>
      </c>
      <c r="D1348" s="1">
        <f>'RAS-funkcijski'!E54</f>
        <v>3750549.74</v>
      </c>
      <c r="E1348" s="1">
        <v>0</v>
      </c>
      <c r="F1348" s="1">
        <v>0</v>
      </c>
      <c r="G1348" s="2">
        <f t="shared" si="24"/>
        <v>994593.77400000009</v>
      </c>
      <c r="H1348" s="2">
        <f t="shared" si="27"/>
        <v>0.25999999977648258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12390776</v>
      </c>
      <c r="D1349" s="1">
        <f>'RAS-funkcijski'!E55</f>
        <v>3750549.74</v>
      </c>
      <c r="E1349" s="1">
        <v>0</v>
      </c>
      <c r="F1349" s="1">
        <v>0</v>
      </c>
      <c r="G1349" s="2">
        <f t="shared" si="24"/>
        <v>1014485.64948</v>
      </c>
      <c r="H1349" s="2">
        <f t="shared" si="27"/>
        <v>0.25999999977648258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650000</v>
      </c>
      <c r="D1355" s="1">
        <f>'RAS-funkcijski'!E61</f>
        <v>650000</v>
      </c>
      <c r="E1355" s="1">
        <v>0</v>
      </c>
      <c r="F1355" s="1">
        <v>0</v>
      </c>
      <c r="G1355" s="2">
        <f t="shared" si="24"/>
        <v>111150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650000</v>
      </c>
      <c r="D1358" s="1">
        <f>'RAS-funkcijski'!E64</f>
        <v>650000</v>
      </c>
      <c r="E1358" s="1">
        <v>0</v>
      </c>
      <c r="F1358" s="1">
        <v>0</v>
      </c>
      <c r="G1358" s="2">
        <f t="shared" si="24"/>
        <v>117000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15596295</v>
      </c>
      <c r="D1369" s="1">
        <f>'RAS-funkcijski'!E75</f>
        <v>2808377.35</v>
      </c>
      <c r="E1369" s="1">
        <v>0</v>
      </c>
      <c r="F1369" s="1">
        <v>0</v>
      </c>
      <c r="G1369" s="2">
        <f t="shared" si="24"/>
        <v>1506126.5286999997</v>
      </c>
      <c r="H1369" s="2">
        <f t="shared" si="27"/>
        <v>0.35000000009313226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738307</v>
      </c>
      <c r="D1370" s="1">
        <f>'RAS-funkcijski'!E76</f>
        <v>797565.47</v>
      </c>
      <c r="E1370" s="1">
        <v>0</v>
      </c>
      <c r="F1370" s="1">
        <v>0</v>
      </c>
      <c r="G1370" s="2">
        <f t="shared" si="24"/>
        <v>168007.53167999999</v>
      </c>
      <c r="H1370" s="2">
        <f t="shared" si="27"/>
        <v>0.46999999997206032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158745</v>
      </c>
      <c r="D1371" s="1">
        <f>'RAS-funkcijski'!E77</f>
        <v>187920.27</v>
      </c>
      <c r="E1371" s="1">
        <v>0</v>
      </c>
      <c r="F1371" s="1">
        <v>0</v>
      </c>
      <c r="G1371" s="2">
        <f t="shared" si="24"/>
        <v>39024.744419999995</v>
      </c>
      <c r="H1371" s="2">
        <f t="shared" si="27"/>
        <v>0.26999999998952262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13088361</v>
      </c>
      <c r="D1373" s="1">
        <f>'RAS-funkcijski'!E79</f>
        <v>402991.65</v>
      </c>
      <c r="E1373" s="1">
        <v>0</v>
      </c>
      <c r="F1373" s="1">
        <v>0</v>
      </c>
      <c r="G1373" s="2">
        <f t="shared" si="24"/>
        <v>1042075.8225</v>
      </c>
      <c r="H1373" s="2">
        <f t="shared" si="27"/>
        <v>0.34999999997671694</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1610882</v>
      </c>
      <c r="D1375" s="1">
        <f>'RAS-funkcijski'!E81</f>
        <v>1419899.96</v>
      </c>
      <c r="E1375" s="1">
        <v>0</v>
      </c>
      <c r="F1375" s="1">
        <v>0</v>
      </c>
      <c r="G1375" s="2">
        <f t="shared" si="24"/>
        <v>342702.50783999998</v>
      </c>
      <c r="H1375" s="2">
        <f t="shared" si="27"/>
        <v>4.0000000037252903E-2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2156429</v>
      </c>
      <c r="D1376" s="1">
        <f>'RAS-funkcijski'!E82</f>
        <v>2249385.3199999998</v>
      </c>
      <c r="E1376" s="1">
        <v>0</v>
      </c>
      <c r="F1376" s="1">
        <v>0</v>
      </c>
      <c r="G1376" s="2">
        <f t="shared" si="24"/>
        <v>519105.57191999996</v>
      </c>
      <c r="H1376" s="2">
        <f t="shared" si="27"/>
        <v>0.31999999983236194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535524</v>
      </c>
      <c r="D1377" s="1">
        <f>'RAS-funkcijski'!E83</f>
        <v>144082.07</v>
      </c>
      <c r="E1377" s="1">
        <v>0</v>
      </c>
      <c r="F1377" s="1">
        <v>0</v>
      </c>
      <c r="G1377" s="2">
        <f t="shared" si="24"/>
        <v>65071.363060000003</v>
      </c>
      <c r="H1377" s="2">
        <f t="shared" si="27"/>
        <v>7.0000000006984919E-2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197863</v>
      </c>
      <c r="D1378" s="1">
        <f>'RAS-funkcijski'!E84</f>
        <v>13125</v>
      </c>
      <c r="E1378" s="1">
        <v>0</v>
      </c>
      <c r="F1378" s="1">
        <v>0</v>
      </c>
      <c r="G1378" s="2">
        <f t="shared" si="24"/>
        <v>17929.04</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1423042</v>
      </c>
      <c r="D1380" s="1">
        <f>'RAS-funkcijski'!E86</f>
        <v>2092178.25</v>
      </c>
      <c r="E1380" s="1">
        <v>0</v>
      </c>
      <c r="F1380" s="1">
        <v>0</v>
      </c>
      <c r="G1380" s="2">
        <f t="shared" si="24"/>
        <v>459806.67700000003</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808984</v>
      </c>
      <c r="D1383" s="1">
        <f>'RAS-funkcijski'!E89</f>
        <v>1161816.74</v>
      </c>
      <c r="E1383" s="1">
        <v>0</v>
      </c>
      <c r="F1383" s="1">
        <v>0</v>
      </c>
      <c r="G1383" s="2">
        <f t="shared" si="24"/>
        <v>266272.48580000002</v>
      </c>
      <c r="H1383" s="2">
        <f t="shared" si="27"/>
        <v>0.26000000000931323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193632</v>
      </c>
      <c r="D1388" s="1">
        <f>'RAS-funkcijski'!E94</f>
        <v>299800.02</v>
      </c>
      <c r="E1388" s="1">
        <v>0</v>
      </c>
      <c r="F1388" s="1">
        <v>0</v>
      </c>
      <c r="G1388" s="2">
        <f t="shared" si="24"/>
        <v>71390.883600000001</v>
      </c>
      <c r="H1388" s="2">
        <f t="shared" si="27"/>
        <v>2.0000000018626451E-2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193632</v>
      </c>
      <c r="D1390" s="1">
        <f>'RAS-funkcijski'!E96</f>
        <v>299800.02</v>
      </c>
      <c r="E1390" s="1">
        <v>0</v>
      </c>
      <c r="F1390" s="1">
        <v>0</v>
      </c>
      <c r="G1390" s="2">
        <f t="shared" si="24"/>
        <v>72977.347680000006</v>
      </c>
      <c r="H1390" s="2">
        <f t="shared" si="27"/>
        <v>2.0000000018626451E-2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615352</v>
      </c>
      <c r="D1400" s="1">
        <f>'RAS-funkcijski'!E106</f>
        <v>862016.72</v>
      </c>
      <c r="E1400" s="1">
        <v>0</v>
      </c>
      <c r="F1400" s="1">
        <v>0</v>
      </c>
      <c r="G1400" s="2">
        <f t="shared" si="24"/>
        <v>238617.31487999996</v>
      </c>
      <c r="H1400" s="2">
        <f t="shared" si="27"/>
        <v>0.28000000002793968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3886622</v>
      </c>
      <c r="D1401" s="1">
        <f>'RAS-funkcijski'!E107</f>
        <v>5222733.1399999987</v>
      </c>
      <c r="E1401" s="1">
        <v>0</v>
      </c>
      <c r="F1401" s="1">
        <v>0</v>
      </c>
      <c r="G1401" s="2">
        <f t="shared" si="24"/>
        <v>1476205.0928399996</v>
      </c>
      <c r="H1401" s="2">
        <f t="shared" si="27"/>
        <v>0.1399999987334013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1459668</v>
      </c>
      <c r="D1402" s="1">
        <f>'RAS-funkcijski'!E108</f>
        <v>2383891.81</v>
      </c>
      <c r="E1402" s="1">
        <v>0</v>
      </c>
      <c r="F1402" s="1">
        <v>0</v>
      </c>
      <c r="G1402" s="2">
        <f t="shared" si="24"/>
        <v>647654.96847999992</v>
      </c>
      <c r="H1402" s="2">
        <f t="shared" si="27"/>
        <v>0.18999999994412065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1996991</v>
      </c>
      <c r="D1403" s="1">
        <f>'RAS-funkcijski'!E109</f>
        <v>2332540.96</v>
      </c>
      <c r="E1403" s="1">
        <v>0</v>
      </c>
      <c r="F1403" s="1">
        <v>0</v>
      </c>
      <c r="G1403" s="2">
        <f t="shared" si="24"/>
        <v>699517.65659999999</v>
      </c>
      <c r="H1403" s="2">
        <f t="shared" si="27"/>
        <v>4.0000000037252903E-2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326549</v>
      </c>
      <c r="D1405" s="1">
        <f>'RAS-funkcijski'!E111</f>
        <v>212837.89</v>
      </c>
      <c r="E1405" s="1">
        <v>0</v>
      </c>
      <c r="F1405" s="1">
        <v>0</v>
      </c>
      <c r="G1405" s="2">
        <f t="shared" si="24"/>
        <v>80488.051460000002</v>
      </c>
      <c r="H1405" s="2">
        <f t="shared" si="27"/>
        <v>0.10999999998603016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103414</v>
      </c>
      <c r="D1407" s="1">
        <f>'RAS-funkcijski'!E113</f>
        <v>293462.48</v>
      </c>
      <c r="E1407" s="1">
        <v>0</v>
      </c>
      <c r="F1407" s="1">
        <v>0</v>
      </c>
      <c r="G1407" s="2">
        <f t="shared" si="24"/>
        <v>75246.946639999995</v>
      </c>
      <c r="H1407" s="2">
        <f t="shared" si="27"/>
        <v>0.47999999998137355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8940143</v>
      </c>
      <c r="D1408" s="1">
        <f>'RAS-funkcijski'!E114</f>
        <v>13094300.629999999</v>
      </c>
      <c r="E1408" s="1">
        <v>0</v>
      </c>
      <c r="F1408" s="1">
        <v>0</v>
      </c>
      <c r="G1408" s="2">
        <f t="shared" si="24"/>
        <v>3864161.8685999997</v>
      </c>
      <c r="H1408" s="2">
        <f t="shared" si="27"/>
        <v>0.37000000104308128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6394464</v>
      </c>
      <c r="D1409" s="1">
        <f>'RAS-funkcijski'!E115</f>
        <v>9793925.0999999996</v>
      </c>
      <c r="E1409" s="1">
        <v>0</v>
      </c>
      <c r="F1409" s="1">
        <v>0</v>
      </c>
      <c r="G1409" s="2">
        <f t="shared" si="24"/>
        <v>2884036.8761999998</v>
      </c>
      <c r="H1409" s="2">
        <f t="shared" si="27"/>
        <v>9.999999962747097E-2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6394464</v>
      </c>
      <c r="D1410" s="1">
        <f>'RAS-funkcijski'!E116</f>
        <v>9793925.0999999996</v>
      </c>
      <c r="E1410" s="1">
        <v>0</v>
      </c>
      <c r="F1410" s="1">
        <v>0</v>
      </c>
      <c r="G1410" s="2">
        <f t="shared" si="24"/>
        <v>2910019.1903999997</v>
      </c>
      <c r="H1410" s="2">
        <f t="shared" si="27"/>
        <v>9.999999962747097E-2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2541929</v>
      </c>
      <c r="D1419" s="1">
        <f>'RAS-funkcijski'!E125</f>
        <v>3279322.55</v>
      </c>
      <c r="E1419" s="1">
        <v>0</v>
      </c>
      <c r="F1419" s="1">
        <v>0</v>
      </c>
      <c r="G1419" s="2">
        <f t="shared" si="24"/>
        <v>1101169.4660999998</v>
      </c>
      <c r="H1419" s="2">
        <f t="shared" si="27"/>
        <v>0.45000000018626451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3750</v>
      </c>
      <c r="D1422" s="1">
        <f>'RAS-funkcijski'!E128</f>
        <v>21052.98</v>
      </c>
      <c r="E1422" s="1">
        <v>0</v>
      </c>
      <c r="F1422" s="1">
        <v>0</v>
      </c>
      <c r="G1422" s="2">
        <f t="shared" si="24"/>
        <v>5686.13904</v>
      </c>
      <c r="H1422" s="2">
        <f t="shared" si="27"/>
        <v>2.0000000000436557E-2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4079028</v>
      </c>
      <c r="D1423" s="1">
        <f>'RAS-funkcijski'!E129</f>
        <v>3315210.1399999997</v>
      </c>
      <c r="E1423" s="1">
        <v>0</v>
      </c>
      <c r="F1423" s="1">
        <v>0</v>
      </c>
      <c r="G1423" s="2">
        <f t="shared" si="24"/>
        <v>1338681.0349999999</v>
      </c>
      <c r="H1423" s="2">
        <f t="shared" si="27"/>
        <v>0.13999999966472387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425000</v>
      </c>
      <c r="D1429" s="1">
        <f>'RAS-funkcijski'!E135</f>
        <v>464000</v>
      </c>
      <c r="E1429" s="1">
        <v>0</v>
      </c>
      <c r="F1429" s="1">
        <v>0</v>
      </c>
      <c r="G1429" s="2">
        <f t="shared" si="24"/>
        <v>177243</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1494381</v>
      </c>
      <c r="D1430" s="1">
        <f>'RAS-funkcijski'!E136</f>
        <v>385036.79</v>
      </c>
      <c r="E1430" s="1">
        <v>0</v>
      </c>
      <c r="F1430" s="1">
        <v>0</v>
      </c>
      <c r="G1430" s="2">
        <f t="shared" si="24"/>
        <v>298908.00456000003</v>
      </c>
      <c r="H1430" s="2">
        <f t="shared" si="27"/>
        <v>0.21000000002095476</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434784</v>
      </c>
      <c r="D1431" s="1">
        <f>'RAS-funkcijski'!E137</f>
        <v>609098.18999999994</v>
      </c>
      <c r="E1431" s="1">
        <v>0</v>
      </c>
      <c r="F1431" s="1">
        <v>0</v>
      </c>
      <c r="G1431" s="2">
        <f t="shared" si="24"/>
        <v>219846.39053999999</v>
      </c>
      <c r="H1431" s="2">
        <f t="shared" si="27"/>
        <v>0.18999999994412065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1724863</v>
      </c>
      <c r="D1434" s="1">
        <f>'RAS-funkcijski'!E140</f>
        <v>1857075.16</v>
      </c>
      <c r="E1434" s="1">
        <v>0</v>
      </c>
      <c r="F1434" s="1">
        <v>0</v>
      </c>
      <c r="G1434" s="2">
        <f t="shared" si="24"/>
        <v>739705.81151999999</v>
      </c>
      <c r="H1434" s="2">
        <f t="shared" si="27"/>
        <v>0.15999999991618097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71092077</v>
      </c>
      <c r="D1435" s="13">
        <f>'RAS-funkcijski'!E141</f>
        <v>53801281.129999995</v>
      </c>
      <c r="E1435" s="13">
        <v>0</v>
      </c>
      <c r="F1435" s="13">
        <v>0</v>
      </c>
      <c r="G1435" s="14">
        <f t="shared" si="24"/>
        <v>24481165.578620002</v>
      </c>
      <c r="H1435" s="14">
        <f t="shared" si="27"/>
        <v>0.12999999523162842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3900047.9399999995</v>
      </c>
      <c r="D1436" s="6">
        <f>'P-VRIO'!E5</f>
        <v>964349.53</v>
      </c>
      <c r="E1436" s="6">
        <v>0</v>
      </c>
      <c r="F1436" s="6">
        <v>0</v>
      </c>
      <c r="G1436" s="7">
        <f t="shared" si="24"/>
        <v>5828.7469999999994</v>
      </c>
      <c r="H1436" s="7">
        <f t="shared" si="27"/>
        <v>0.53000000049360096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448126.01</v>
      </c>
      <c r="D1437" s="1">
        <f>'P-VRIO'!E6</f>
        <v>145049.52000000002</v>
      </c>
      <c r="E1437" s="1">
        <v>0</v>
      </c>
      <c r="F1437" s="1">
        <v>0</v>
      </c>
      <c r="G1437" s="2">
        <f t="shared" si="24"/>
        <v>1476.4501</v>
      </c>
      <c r="H1437" s="2">
        <f t="shared" si="27"/>
        <v>0.48999999999068677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444113.48</v>
      </c>
      <c r="D1438" s="1">
        <f>'P-VRIO'!E7</f>
        <v>136624.17000000001</v>
      </c>
      <c r="E1438" s="1">
        <v>0</v>
      </c>
      <c r="F1438" s="1">
        <v>0</v>
      </c>
      <c r="G1438" s="2">
        <f t="shared" si="24"/>
        <v>2152.0854600000002</v>
      </c>
      <c r="H1438" s="2">
        <f t="shared" si="27"/>
        <v>0.64999999999417923</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444113.48</v>
      </c>
      <c r="D1439" s="1">
        <f>'P-VRIO'!E8</f>
        <v>136624.17000000001</v>
      </c>
      <c r="E1439" s="1">
        <v>0</v>
      </c>
      <c r="F1439" s="1">
        <v>0</v>
      </c>
      <c r="G1439" s="2">
        <f t="shared" si="24"/>
        <v>2869.4472800000003</v>
      </c>
      <c r="H1439" s="2">
        <f t="shared" si="27"/>
        <v>0.64999999999417923</v>
      </c>
      <c r="I1439" s="10">
        <f t="shared" ref="I1439:I1444" si="28">G1439*H1439</f>
        <v>1865.1407319832979</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4012.5299999999997</v>
      </c>
      <c r="D1445" s="1">
        <f>'P-VRIO'!E14</f>
        <v>8425.35</v>
      </c>
      <c r="E1445" s="1">
        <v>0</v>
      </c>
      <c r="F1445" s="1">
        <v>0</v>
      </c>
      <c r="G1445" s="2">
        <f t="shared" si="24"/>
        <v>208.63229999999999</v>
      </c>
      <c r="H1445" s="2">
        <f t="shared" si="27"/>
        <v>0.82000000000061846</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1235.81</v>
      </c>
      <c r="D1447" s="1">
        <f>'P-VRIO'!E16</f>
        <v>0</v>
      </c>
      <c r="E1447" s="1">
        <v>0</v>
      </c>
      <c r="F1447" s="1">
        <v>0</v>
      </c>
      <c r="G1447" s="2">
        <f t="shared" si="24"/>
        <v>14.82972</v>
      </c>
      <c r="H1447" s="2">
        <f t="shared" si="27"/>
        <v>0.19000000000005457</v>
      </c>
      <c r="I1447" s="10">
        <f t="shared" si="29"/>
        <v>2.8176468000008095</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2776.72</v>
      </c>
      <c r="D1451" s="1">
        <f>'P-VRIO'!E20</f>
        <v>0</v>
      </c>
      <c r="E1451" s="1">
        <v>0</v>
      </c>
      <c r="F1451" s="1">
        <v>0</v>
      </c>
      <c r="G1451" s="2">
        <f t="shared" si="24"/>
        <v>44.427520000000001</v>
      </c>
      <c r="H1451" s="2">
        <f t="shared" si="27"/>
        <v>0.28000000000020009</v>
      </c>
      <c r="I1451" s="10">
        <f t="shared" si="29"/>
        <v>12.439705600008891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8425.35</v>
      </c>
      <c r="E1452" s="1">
        <v>0</v>
      </c>
      <c r="F1452" s="1">
        <v>0</v>
      </c>
      <c r="G1452" s="2">
        <f t="shared" si="24"/>
        <v>286.46190000000001</v>
      </c>
      <c r="H1452" s="2">
        <f t="shared" si="27"/>
        <v>0.3500000000003638</v>
      </c>
      <c r="I1452" s="10">
        <f t="shared" si="29"/>
        <v>100.26166500010422</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3451921.9299999997</v>
      </c>
      <c r="D1453" s="1">
        <f>'P-VRIO'!E22</f>
        <v>819300.01</v>
      </c>
      <c r="E1453" s="1">
        <v>0</v>
      </c>
      <c r="F1453" s="1">
        <v>0</v>
      </c>
      <c r="G1453" s="2">
        <f t="shared" si="24"/>
        <v>91629.395099999994</v>
      </c>
      <c r="H1453" s="2">
        <f t="shared" si="27"/>
        <v>8.000000030733645E-2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3451921.9299999997</v>
      </c>
      <c r="D1454" s="1">
        <f>'P-VRIO'!E23</f>
        <v>464388.17</v>
      </c>
      <c r="E1454" s="1">
        <v>0</v>
      </c>
      <c r="F1454" s="1">
        <v>0</v>
      </c>
      <c r="G1454" s="2">
        <f t="shared" si="24"/>
        <v>83233.267129999993</v>
      </c>
      <c r="H1454" s="2">
        <f t="shared" si="27"/>
        <v>0.24000000028172508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3036268.03</v>
      </c>
      <c r="D1455" s="1">
        <f>'P-VRIO'!E24</f>
        <v>426000</v>
      </c>
      <c r="E1455" s="1">
        <v>0</v>
      </c>
      <c r="F1455" s="1">
        <v>0</v>
      </c>
      <c r="G1455" s="2">
        <f t="shared" si="24"/>
        <v>77765.3606</v>
      </c>
      <c r="H1455" s="2">
        <f t="shared" si="27"/>
        <v>2.9999999795109034E-2</v>
      </c>
      <c r="I1455" s="10">
        <f t="shared" ref="I1455:I1460" si="30">G1455*H1455</f>
        <v>2332.9608020665801</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415653.9</v>
      </c>
      <c r="D1456" s="1">
        <f>'P-VRIO'!E25</f>
        <v>38388.17</v>
      </c>
      <c r="E1456" s="1">
        <v>0</v>
      </c>
      <c r="F1456" s="1">
        <v>0</v>
      </c>
      <c r="G1456" s="2">
        <f t="shared" si="24"/>
        <v>10341.035040000001</v>
      </c>
      <c r="H1456" s="2">
        <f t="shared" si="27"/>
        <v>0.26999999997497071</v>
      </c>
      <c r="I1456" s="10">
        <f t="shared" si="30"/>
        <v>2792.0794605411716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354911.84</v>
      </c>
      <c r="E1461" s="1">
        <v>0</v>
      </c>
      <c r="F1461" s="1">
        <v>0</v>
      </c>
      <c r="G1461" s="2">
        <f t="shared" si="24"/>
        <v>18455.415680000002</v>
      </c>
      <c r="H1461" s="2">
        <f t="shared" si="27"/>
        <v>0.15999999997438863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354911.84</v>
      </c>
      <c r="E1467" s="1">
        <v>0</v>
      </c>
      <c r="F1467" s="1">
        <v>0</v>
      </c>
      <c r="G1467" s="2">
        <f t="shared" si="24"/>
        <v>22714.357760000003</v>
      </c>
      <c r="H1467" s="2">
        <f t="shared" si="27"/>
        <v>0.15999999997438863</v>
      </c>
      <c r="I1467" s="10">
        <f t="shared" si="31"/>
        <v>3634.2972410182547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10020318.560000001</v>
      </c>
      <c r="D1480" s="6"/>
      <c r="E1480" s="6">
        <v>0</v>
      </c>
      <c r="F1480" s="6">
        <v>0</v>
      </c>
      <c r="G1480" s="7">
        <f t="shared" ref="G1480:G1580" si="34">B1480/1000*C1480</f>
        <v>10020.318560000002</v>
      </c>
      <c r="H1480" s="7">
        <f t="shared" ref="H1480:H1580" si="35">ABS(C1480-ROUND(C1480,0))</f>
        <v>0.43999999947845936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74652701.529999986</v>
      </c>
      <c r="D1481" s="1">
        <v>0</v>
      </c>
      <c r="E1481" s="1">
        <v>0</v>
      </c>
      <c r="F1481" s="1">
        <v>0</v>
      </c>
      <c r="G1481" s="2">
        <f t="shared" si="34"/>
        <v>149305.40305999998</v>
      </c>
      <c r="H1481" s="2">
        <f t="shared" si="35"/>
        <v>0.4700000137090683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193814.98</v>
      </c>
      <c r="D1482" s="1">
        <v>0</v>
      </c>
      <c r="E1482" s="1">
        <v>0</v>
      </c>
      <c r="F1482" s="1">
        <v>0</v>
      </c>
      <c r="G1482" s="2">
        <f t="shared" si="34"/>
        <v>581.44494000000009</v>
      </c>
      <c r="H1482" s="2">
        <f t="shared" si="35"/>
        <v>1.9999999989522621E-2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64742078.289999999</v>
      </c>
      <c r="D1483" s="1">
        <v>0</v>
      </c>
      <c r="E1483" s="1">
        <v>0</v>
      </c>
      <c r="F1483" s="1">
        <v>0</v>
      </c>
      <c r="G1483" s="2">
        <f t="shared" si="34"/>
        <v>258968.31315999999</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27262770.850000001</v>
      </c>
      <c r="D1484" s="1">
        <v>0</v>
      </c>
      <c r="E1484" s="1">
        <v>0</v>
      </c>
      <c r="F1484" s="1">
        <v>0</v>
      </c>
      <c r="G1484" s="2">
        <f t="shared" si="34"/>
        <v>136313.85425</v>
      </c>
      <c r="H1484" s="2">
        <f t="shared" si="35"/>
        <v>0.14999999850988388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23883743.510000002</v>
      </c>
      <c r="D1485" s="1">
        <v>0</v>
      </c>
      <c r="E1485" s="1">
        <v>0</v>
      </c>
      <c r="F1485" s="1">
        <v>0</v>
      </c>
      <c r="G1485" s="2">
        <f t="shared" si="34"/>
        <v>143302.46106</v>
      </c>
      <c r="H1485" s="2">
        <f t="shared" si="35"/>
        <v>0.48999999836087227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713496.02</v>
      </c>
      <c r="D1486" s="1">
        <v>0</v>
      </c>
      <c r="E1486" s="1">
        <v>0</v>
      </c>
      <c r="F1486" s="1">
        <v>0</v>
      </c>
      <c r="G1486" s="2">
        <f t="shared" si="34"/>
        <v>4994.4721399999999</v>
      </c>
      <c r="H1486" s="2">
        <f t="shared" si="35"/>
        <v>2.0000000018626451E-2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192910.22</v>
      </c>
      <c r="D1487" s="1">
        <v>0</v>
      </c>
      <c r="E1487" s="1">
        <v>0</v>
      </c>
      <c r="F1487" s="1">
        <v>0</v>
      </c>
      <c r="G1487" s="2">
        <f t="shared" si="34"/>
        <v>1543.2817600000001</v>
      </c>
      <c r="H1487" s="2">
        <f t="shared" si="35"/>
        <v>0.22000000000116415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3723949.03</v>
      </c>
      <c r="D1489" s="1">
        <v>0</v>
      </c>
      <c r="E1489" s="1">
        <v>0</v>
      </c>
      <c r="F1489" s="1">
        <v>0</v>
      </c>
      <c r="G1489" s="2">
        <f t="shared" si="34"/>
        <v>37239.490299999998</v>
      </c>
      <c r="H1489" s="2">
        <f t="shared" si="35"/>
        <v>2.9999999795109034E-2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530321.04</v>
      </c>
      <c r="D1490" s="1">
        <v>0</v>
      </c>
      <c r="E1490" s="1">
        <v>0</v>
      </c>
      <c r="F1490" s="1">
        <v>0</v>
      </c>
      <c r="G1490" s="2">
        <f t="shared" si="34"/>
        <v>5833.5314399999997</v>
      </c>
      <c r="H1490" s="2">
        <f t="shared" si="35"/>
        <v>4.0000000037252903E-2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8434887.6199999992</v>
      </c>
      <c r="D1491" s="1">
        <v>0</v>
      </c>
      <c r="E1491" s="1">
        <v>0</v>
      </c>
      <c r="F1491" s="1">
        <v>0</v>
      </c>
      <c r="G1491" s="2">
        <f t="shared" si="34"/>
        <v>101218.65143999999</v>
      </c>
      <c r="H1491" s="2">
        <f t="shared" si="35"/>
        <v>0.38000000081956387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7556866.2999999998</v>
      </c>
      <c r="D1492" s="1">
        <v>0</v>
      </c>
      <c r="E1492" s="1">
        <v>0</v>
      </c>
      <c r="F1492" s="1">
        <v>0</v>
      </c>
      <c r="G1492" s="2">
        <f t="shared" si="34"/>
        <v>98239.261899999998</v>
      </c>
      <c r="H1492" s="2">
        <f t="shared" si="35"/>
        <v>0.29999999981373549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2159941.96</v>
      </c>
      <c r="D1493" s="1">
        <v>0</v>
      </c>
      <c r="E1493" s="1">
        <v>0</v>
      </c>
      <c r="F1493" s="1">
        <v>0</v>
      </c>
      <c r="G1493" s="2">
        <f t="shared" si="34"/>
        <v>30239.187440000002</v>
      </c>
      <c r="H1493" s="2">
        <f t="shared" si="35"/>
        <v>4.0000000037252903E-2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2159941.96</v>
      </c>
      <c r="D1497" s="1">
        <v>0</v>
      </c>
      <c r="E1497" s="1">
        <v>0</v>
      </c>
      <c r="F1497" s="1">
        <v>0</v>
      </c>
      <c r="G1497" s="2">
        <f t="shared" si="34"/>
        <v>38878.955279999995</v>
      </c>
      <c r="H1497" s="2">
        <f t="shared" si="35"/>
        <v>4.0000000037252903E-2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76297483.049999997</v>
      </c>
      <c r="D1499" s="1">
        <v>0</v>
      </c>
      <c r="E1499" s="1">
        <v>0</v>
      </c>
      <c r="F1499" s="1">
        <v>0</v>
      </c>
      <c r="G1499" s="2">
        <f t="shared" si="34"/>
        <v>1525949.6610000001</v>
      </c>
      <c r="H1499" s="2">
        <f t="shared" si="35"/>
        <v>4.9999997019767761E-2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183992.51</v>
      </c>
      <c r="D1500" s="1">
        <v>0</v>
      </c>
      <c r="E1500" s="1">
        <v>0</v>
      </c>
      <c r="F1500" s="1">
        <v>0</v>
      </c>
      <c r="G1500" s="2">
        <f t="shared" si="34"/>
        <v>3863.8427100000004</v>
      </c>
      <c r="H1500" s="2">
        <f t="shared" si="35"/>
        <v>0.48999999999068677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63388404.069999993</v>
      </c>
      <c r="D1501" s="1">
        <v>0</v>
      </c>
      <c r="E1501" s="1">
        <v>0</v>
      </c>
      <c r="F1501" s="1">
        <v>0</v>
      </c>
      <c r="G1501" s="2">
        <f t="shared" si="34"/>
        <v>1394544.8895399997</v>
      </c>
      <c r="H1501" s="2">
        <f t="shared" si="35"/>
        <v>6.9999992847442627E-2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27094941.460000001</v>
      </c>
      <c r="D1502" s="1">
        <v>0</v>
      </c>
      <c r="E1502" s="1">
        <v>0</v>
      </c>
      <c r="F1502" s="1">
        <v>0</v>
      </c>
      <c r="G1502" s="2">
        <f t="shared" si="34"/>
        <v>623183.65358000004</v>
      </c>
      <c r="H1502" s="2">
        <f t="shared" si="35"/>
        <v>0.46000000089406967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23247052.93</v>
      </c>
      <c r="D1503" s="1">
        <v>0</v>
      </c>
      <c r="E1503" s="1">
        <v>0</v>
      </c>
      <c r="F1503" s="1">
        <v>0</v>
      </c>
      <c r="G1503" s="2">
        <f t="shared" si="34"/>
        <v>557929.27032000001</v>
      </c>
      <c r="H1503" s="2">
        <f t="shared" si="35"/>
        <v>7.0000000298023224E-2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721649.28</v>
      </c>
      <c r="D1504" s="1">
        <v>0</v>
      </c>
      <c r="E1504" s="1">
        <v>0</v>
      </c>
      <c r="F1504" s="1">
        <v>0</v>
      </c>
      <c r="G1504" s="2">
        <f t="shared" si="34"/>
        <v>18041.232</v>
      </c>
      <c r="H1504" s="2">
        <f t="shared" si="35"/>
        <v>0.28000000002793968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194580.44</v>
      </c>
      <c r="D1505" s="1">
        <v>0</v>
      </c>
      <c r="E1505" s="1">
        <v>0</v>
      </c>
      <c r="F1505" s="1">
        <v>0</v>
      </c>
      <c r="G1505" s="2">
        <f t="shared" si="34"/>
        <v>5059.0914400000001</v>
      </c>
      <c r="H1505" s="2">
        <f t="shared" si="35"/>
        <v>0.44000000000232831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3556209.5</v>
      </c>
      <c r="D1507" s="1">
        <v>0</v>
      </c>
      <c r="E1507" s="1">
        <v>0</v>
      </c>
      <c r="F1507" s="1">
        <v>0</v>
      </c>
      <c r="G1507" s="2">
        <f t="shared" si="34"/>
        <v>99573.866000000009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404574.66</v>
      </c>
      <c r="D1508" s="1">
        <v>0</v>
      </c>
      <c r="E1508" s="1">
        <v>0</v>
      </c>
      <c r="F1508" s="1">
        <v>0</v>
      </c>
      <c r="G1508" s="2">
        <f t="shared" si="34"/>
        <v>11732.665139999999</v>
      </c>
      <c r="H1508" s="2">
        <f t="shared" si="35"/>
        <v>0.34000000002561137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8169395.7999999998</v>
      </c>
      <c r="D1509" s="1">
        <v>0</v>
      </c>
      <c r="E1509" s="1">
        <v>0</v>
      </c>
      <c r="F1509" s="1">
        <v>0</v>
      </c>
      <c r="G1509" s="2">
        <f t="shared" si="34"/>
        <v>245081.87399999998</v>
      </c>
      <c r="H1509" s="2">
        <f t="shared" si="35"/>
        <v>0.20000000018626451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8641857.2899999991</v>
      </c>
      <c r="D1510" s="1">
        <v>0</v>
      </c>
      <c r="E1510" s="1">
        <v>0</v>
      </c>
      <c r="F1510" s="1">
        <v>0</v>
      </c>
      <c r="G1510" s="2">
        <f t="shared" si="34"/>
        <v>267897.57598999998</v>
      </c>
      <c r="H1510" s="2">
        <f t="shared" si="35"/>
        <v>0.28999999910593033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4083229.18</v>
      </c>
      <c r="D1511" s="1">
        <v>0</v>
      </c>
      <c r="E1511" s="1">
        <v>0</v>
      </c>
      <c r="F1511" s="1">
        <v>0</v>
      </c>
      <c r="G1511" s="2">
        <f t="shared" si="34"/>
        <v>130663.33376000001</v>
      </c>
      <c r="H1511" s="2">
        <f t="shared" si="35"/>
        <v>0.18000000016763806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4083229.18</v>
      </c>
      <c r="D1515" s="1">
        <v>0</v>
      </c>
      <c r="E1515" s="1">
        <v>0</v>
      </c>
      <c r="F1515" s="1">
        <v>0</v>
      </c>
      <c r="G1515" s="2">
        <f t="shared" si="34"/>
        <v>146996.25047999999</v>
      </c>
      <c r="H1515" s="2">
        <f t="shared" si="35"/>
        <v>0.18000000016763806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8375537.0399999917</v>
      </c>
      <c r="D1517" s="1">
        <v>0</v>
      </c>
      <c r="E1517" s="1">
        <v>0</v>
      </c>
      <c r="F1517" s="1">
        <v>0</v>
      </c>
      <c r="G1517" s="2">
        <f t="shared" si="34"/>
        <v>318270.40751999966</v>
      </c>
      <c r="H1517" s="2">
        <f t="shared" si="35"/>
        <v>3.9999991655349731E-2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3019932.41</v>
      </c>
      <c r="D1518" s="1">
        <v>0</v>
      </c>
      <c r="E1518" s="1">
        <v>0</v>
      </c>
      <c r="F1518" s="1">
        <v>0</v>
      </c>
      <c r="G1518" s="2">
        <f t="shared" si="34"/>
        <v>117777.36399000001</v>
      </c>
      <c r="H1518" s="2">
        <f t="shared" si="35"/>
        <v>0.41000000014901161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2025491.1099999999</v>
      </c>
      <c r="D1524" s="1">
        <v>0</v>
      </c>
      <c r="E1524" s="1">
        <v>0</v>
      </c>
      <c r="F1524" s="1">
        <v>0</v>
      </c>
      <c r="G1524" s="2">
        <f t="shared" si="34"/>
        <v>91147.099949999989</v>
      </c>
      <c r="H1524" s="2">
        <f t="shared" si="35"/>
        <v>0.10999999986961484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2010236.17</v>
      </c>
      <c r="D1530" s="1">
        <v>0</v>
      </c>
      <c r="E1530" s="1">
        <v>0</v>
      </c>
      <c r="F1530" s="1">
        <v>0</v>
      </c>
      <c r="G1530" s="2">
        <f t="shared" si="34"/>
        <v>102522.04466999999</v>
      </c>
      <c r="H1530" s="2">
        <f t="shared" si="35"/>
        <v>0.16999999992549419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1403080.79</v>
      </c>
      <c r="D1531" s="1">
        <v>0</v>
      </c>
      <c r="E1531" s="1">
        <v>0</v>
      </c>
      <c r="F1531" s="1">
        <v>0</v>
      </c>
      <c r="G1531" s="2">
        <f t="shared" si="34"/>
        <v>72960.201079999999</v>
      </c>
      <c r="H1531" s="2">
        <f t="shared" si="35"/>
        <v>0.2099999999627471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579124.21</v>
      </c>
      <c r="D1532" s="1">
        <v>0</v>
      </c>
      <c r="E1532" s="1">
        <v>0</v>
      </c>
      <c r="F1532" s="1">
        <v>0</v>
      </c>
      <c r="G1532" s="2">
        <f t="shared" si="34"/>
        <v>30693.583129999995</v>
      </c>
      <c r="H1532" s="2">
        <f t="shared" si="35"/>
        <v>0.2099999999627471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1550</v>
      </c>
      <c r="D1533" s="1">
        <v>0</v>
      </c>
      <c r="E1533" s="1">
        <v>0</v>
      </c>
      <c r="F1533" s="1">
        <v>0</v>
      </c>
      <c r="G1533" s="2">
        <f t="shared" si="34"/>
        <v>83.7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26481.17</v>
      </c>
      <c r="D1534" s="1">
        <v>0</v>
      </c>
      <c r="E1534" s="1">
        <v>0</v>
      </c>
      <c r="F1534" s="1">
        <v>0</v>
      </c>
      <c r="G1534" s="2">
        <f t="shared" si="34"/>
        <v>1456.46435</v>
      </c>
      <c r="H1534" s="2">
        <f t="shared" si="35"/>
        <v>0.16999999999825377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2003.03</v>
      </c>
      <c r="D1535" s="1">
        <v>0</v>
      </c>
      <c r="E1535" s="1">
        <v>0</v>
      </c>
      <c r="F1535" s="1">
        <v>0</v>
      </c>
      <c r="G1535" s="2">
        <f t="shared" si="34"/>
        <v>112.16968</v>
      </c>
      <c r="H1535" s="2">
        <f t="shared" si="35"/>
        <v>2.9999999999972715E-2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252.23</v>
      </c>
      <c r="D1536" s="1">
        <v>0</v>
      </c>
      <c r="E1536" s="1">
        <v>0</v>
      </c>
      <c r="F1536" s="1">
        <v>0</v>
      </c>
      <c r="G1536" s="2">
        <f t="shared" si="34"/>
        <v>14.37711</v>
      </c>
      <c r="H1536" s="2">
        <f t="shared" si="35"/>
        <v>0.22999999999998977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1750.8</v>
      </c>
      <c r="D1539" s="1">
        <v>0</v>
      </c>
      <c r="E1539" s="1">
        <v>0</v>
      </c>
      <c r="F1539" s="1">
        <v>0</v>
      </c>
      <c r="G1539" s="2">
        <f t="shared" si="34"/>
        <v>105.04799999999999</v>
      </c>
      <c r="H1539" s="2">
        <f t="shared" si="35"/>
        <v>0.20000000000004547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2901.91</v>
      </c>
      <c r="D1550" s="1">
        <v>0</v>
      </c>
      <c r="E1550" s="1">
        <v>0</v>
      </c>
      <c r="F1550" s="1">
        <v>0</v>
      </c>
      <c r="G1550" s="2">
        <f t="shared" si="34"/>
        <v>206.03560999999996</v>
      </c>
      <c r="H1550" s="2">
        <f t="shared" si="35"/>
        <v>9.0000000000145519E-2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2901.91</v>
      </c>
      <c r="D1551" s="1">
        <v>0</v>
      </c>
      <c r="E1551" s="1">
        <v>0</v>
      </c>
      <c r="F1551" s="1">
        <v>0</v>
      </c>
      <c r="G1551" s="2">
        <f t="shared" si="34"/>
        <v>208.93751999999998</v>
      </c>
      <c r="H1551" s="2">
        <f t="shared" si="35"/>
        <v>9.0000000000145519E-2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10350</v>
      </c>
      <c r="D1560" s="1">
        <v>0</v>
      </c>
      <c r="E1560" s="1">
        <v>0</v>
      </c>
      <c r="F1560" s="1">
        <v>0</v>
      </c>
      <c r="G1560" s="2">
        <f t="shared" si="34"/>
        <v>838.35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10350</v>
      </c>
      <c r="D1563" s="1">
        <v>0</v>
      </c>
      <c r="E1563" s="1">
        <v>0</v>
      </c>
      <c r="F1563" s="1">
        <v>0</v>
      </c>
      <c r="G1563" s="2">
        <f t="shared" si="34"/>
        <v>869.40000000000009</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994441.3</v>
      </c>
      <c r="D1565" s="1">
        <v>0</v>
      </c>
      <c r="E1565" s="1">
        <v>0</v>
      </c>
      <c r="F1565" s="1">
        <v>0</v>
      </c>
      <c r="G1565" s="2">
        <f t="shared" si="34"/>
        <v>85521.951799999995</v>
      </c>
      <c r="H1565" s="2">
        <f t="shared" si="35"/>
        <v>0.30000000004656613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820566.3</v>
      </c>
      <c r="D1566" s="1">
        <v>0</v>
      </c>
      <c r="E1566" s="1">
        <v>0</v>
      </c>
      <c r="F1566" s="1">
        <v>0</v>
      </c>
      <c r="G1566" s="2">
        <f t="shared" si="34"/>
        <v>71389.268100000001</v>
      </c>
      <c r="H1566" s="2">
        <f t="shared" si="35"/>
        <v>0.30000000004656613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67250</v>
      </c>
      <c r="D1567" s="1">
        <v>0</v>
      </c>
      <c r="E1567" s="1">
        <v>0</v>
      </c>
      <c r="F1567" s="1">
        <v>0</v>
      </c>
      <c r="G1567" s="2">
        <f t="shared" si="34"/>
        <v>5918</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96250</v>
      </c>
      <c r="D1568" s="1">
        <v>0</v>
      </c>
      <c r="E1568" s="1">
        <v>0</v>
      </c>
      <c r="F1568" s="1">
        <v>0</v>
      </c>
      <c r="G1568" s="2">
        <f t="shared" si="34"/>
        <v>8566.25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10375</v>
      </c>
      <c r="D1569" s="1">
        <v>0</v>
      </c>
      <c r="E1569" s="1">
        <v>0</v>
      </c>
      <c r="F1569" s="1">
        <v>0</v>
      </c>
      <c r="G1569" s="2">
        <f t="shared" si="34"/>
        <v>933.75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5355604.63</v>
      </c>
      <c r="D1576" s="1">
        <v>0</v>
      </c>
      <c r="E1576" s="1">
        <v>0</v>
      </c>
      <c r="F1576" s="1">
        <v>0</v>
      </c>
      <c r="G1576" s="2">
        <f t="shared" si="34"/>
        <v>519493.64911</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22469.759999999998</v>
      </c>
      <c r="D1577" s="1">
        <v>0</v>
      </c>
      <c r="E1577" s="1">
        <v>0</v>
      </c>
      <c r="F1577" s="1">
        <v>0</v>
      </c>
      <c r="G1577" s="2">
        <f t="shared" si="34"/>
        <v>2202.0364799999998</v>
      </c>
      <c r="H1577" s="2">
        <f t="shared" si="35"/>
        <v>0.24000000000160071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4233366.16</v>
      </c>
      <c r="D1578" s="1">
        <v>0</v>
      </c>
      <c r="E1578" s="1">
        <v>0</v>
      </c>
      <c r="F1578" s="1">
        <v>0</v>
      </c>
      <c r="G1578" s="2">
        <f t="shared" si="34"/>
        <v>419103.24984000006</v>
      </c>
      <c r="H1578" s="2">
        <f t="shared" si="35"/>
        <v>0.16000000014901161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787269.1</v>
      </c>
      <c r="D1579" s="1">
        <v>0</v>
      </c>
      <c r="E1579" s="1">
        <v>0</v>
      </c>
      <c r="F1579" s="1">
        <v>0</v>
      </c>
      <c r="G1579" s="2">
        <f t="shared" si="34"/>
        <v>78726.91</v>
      </c>
      <c r="H1579" s="2">
        <f t="shared" si="35"/>
        <v>9.9999999976716936E-2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312499.61</v>
      </c>
      <c r="D1580" s="13">
        <v>0</v>
      </c>
      <c r="E1580" s="13">
        <v>0</v>
      </c>
      <c r="F1580" s="13">
        <v>0</v>
      </c>
      <c r="G1580" s="14">
        <f t="shared" si="34"/>
        <v>31562.460610000002</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32947</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8"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68424575</v>
      </c>
      <c r="I16" s="172">
        <f>'PR-RAS'!E6</f>
        <v>52699898.740000002</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43485599</v>
      </c>
      <c r="I17" s="172">
        <f>'PR-RAS'!E151</f>
        <v>46450131.100000001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2300161</v>
      </c>
      <c r="I19" s="173">
        <f>'PR-RAS'!E646</f>
        <v>4631864.2900000047</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181458571</v>
      </c>
      <c r="I20" s="175">
        <f>BILANCA!E7</f>
        <v>185447695.17000005</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55012504</v>
      </c>
      <c r="I21" s="177">
        <f>BILANCA!E68</f>
        <v>52962352.43</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10986207</v>
      </c>
      <c r="I22" s="177">
        <f>BILANCA!E176</f>
        <v>9580933.7899999991</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225484868</v>
      </c>
      <c r="I23" s="179">
        <f>BILANCA!E237</f>
        <v>228829113.81</v>
      </c>
      <c r="J23" s="4"/>
      <c r="K23" s="4"/>
      <c r="L23" s="4"/>
      <c r="M23" s="4"/>
      <c r="N23" s="4"/>
      <c r="O23" s="4"/>
      <c r="P23" s="4"/>
      <c r="Q23" s="4"/>
      <c r="R23" s="4"/>
      <c r="S23" s="4"/>
      <c r="T23" s="4"/>
      <c r="U23" s="4"/>
      <c r="V23" s="4"/>
      <c r="W23" s="4"/>
      <c r="X23" s="4"/>
    </row>
    <row r="24" spans="1:24" ht="12.75" customHeight="1" x14ac:dyDescent="0.25">
      <c r="A24" s="328" t="s">
        <v>44</v>
      </c>
      <c r="B24" s="324" t="str">
        <f>'RAS-funkcijski'!B5</f>
        <v>Opće javne usluge (šifre 011+012+013+014 do 018)</v>
      </c>
      <c r="C24" s="320"/>
      <c r="D24" s="320"/>
      <c r="E24" s="320"/>
      <c r="F24" s="321"/>
      <c r="G24" s="159" t="str">
        <f>'RAS-funkcijski'!C5</f>
        <v>01</v>
      </c>
      <c r="H24" s="174">
        <f>'RAS-funkcijski'!D5</f>
        <v>17081834</v>
      </c>
      <c r="I24" s="175">
        <f>'RAS-funkcijski'!E5</f>
        <v>14569235.75</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14136759</v>
      </c>
      <c r="I25" s="177">
        <f>'RAS-funkcijski'!E35</f>
        <v>6962480.21</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8940143</v>
      </c>
      <c r="I27" s="177">
        <f>'RAS-funkcijski'!E114</f>
        <v>13094300.629999999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71092077</v>
      </c>
      <c r="I28" s="181">
        <f>'RAS-funkcijski'!E141</f>
        <v>53801281.129999995</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9" t="str">
        <f>'P-VRIO'!C5</f>
        <v>9151</v>
      </c>
      <c r="H29" s="174">
        <f>'P-VRIO'!D5</f>
        <v>3900047.9399999995</v>
      </c>
      <c r="I29" s="175">
        <f>'P-VRIO'!E5</f>
        <v>964349.53</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3451921.9299999997</v>
      </c>
      <c r="I30" s="177">
        <f>'P-VRIO'!E22</f>
        <v>819300.01</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10020318.560000001</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45</v>
      </c>
      <c r="I34" s="177">
        <f>OBVEZE!D42</f>
        <v>8375537.0399999917</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45</v>
      </c>
      <c r="I35" s="177">
        <f>OBVEZE!D43</f>
        <v>3019932.41</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45</v>
      </c>
      <c r="I36" s="181">
        <f>OBVEZE!D101</f>
        <v>5355604.63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5" zoomScaleNormal="100" workbookViewId="0">
      <selection activeCell="D379" sqref="D379"/>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47</v>
      </c>
      <c r="B2" s="351"/>
      <c r="C2" s="351"/>
      <c r="D2" s="351"/>
      <c r="E2" s="351"/>
      <c r="F2" s="351"/>
    </row>
    <row r="3" spans="1:25" s="224" customFormat="1" ht="48" x14ac:dyDescent="0.25">
      <c r="A3" s="308" t="s">
        <v>48</v>
      </c>
      <c r="B3" s="309" t="s">
        <v>40</v>
      </c>
      <c r="C3" s="283" t="s">
        <v>41</v>
      </c>
      <c r="D3" s="309" t="s">
        <v>49</v>
      </c>
      <c r="E3" s="309" t="s">
        <v>50</v>
      </c>
      <c r="F3" s="284"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53</v>
      </c>
      <c r="B5" s="353"/>
      <c r="C5" s="216"/>
      <c r="D5" s="74"/>
      <c r="E5" s="74"/>
      <c r="F5" s="61"/>
    </row>
    <row r="6" spans="1:25" ht="12.75" customHeight="1" x14ac:dyDescent="0.2">
      <c r="A6" s="55">
        <v>6</v>
      </c>
      <c r="B6" s="87" t="s">
        <v>54</v>
      </c>
      <c r="C6" s="52" t="s">
        <v>55</v>
      </c>
      <c r="D6" s="53">
        <f>D7+D44+D50+D82+D106+D124+D133+D139</f>
        <v>68424575</v>
      </c>
      <c r="E6" s="53">
        <f>E7+E44+E50+E82+E106+E124+E133+E139</f>
        <v>52699898.740000002</v>
      </c>
      <c r="F6" s="54">
        <f t="shared" ref="F6:F131" si="0">IF(D6&lt;&gt;0,IF(E6/D6&gt;=100,"&gt;&gt;100",E6/D6*100),"-")</f>
        <v>77.018963932183723</v>
      </c>
    </row>
    <row r="7" spans="1:25" ht="12.75" customHeight="1" x14ac:dyDescent="0.2">
      <c r="A7" s="55">
        <v>61</v>
      </c>
      <c r="B7" s="307" t="s">
        <v>56</v>
      </c>
      <c r="C7" s="52" t="s">
        <v>57</v>
      </c>
      <c r="D7" s="53">
        <f t="shared" ref="D7:E7" si="1">D8+D17+D23+D29+D37+D40</f>
        <v>13991434</v>
      </c>
      <c r="E7" s="53">
        <f t="shared" si="1"/>
        <v>17834285.870000001</v>
      </c>
      <c r="F7" s="54">
        <f t="shared" si="0"/>
        <v>127.46574704208304</v>
      </c>
    </row>
    <row r="8" spans="1:25" ht="12.75" customHeight="1" x14ac:dyDescent="0.2">
      <c r="A8" s="55">
        <v>611</v>
      </c>
      <c r="B8" s="87" t="s">
        <v>58</v>
      </c>
      <c r="C8" s="52" t="s">
        <v>59</v>
      </c>
      <c r="D8" s="53">
        <f t="shared" ref="D8:E8" si="2">SUM(D9:D14)-D15-D16</f>
        <v>12764820</v>
      </c>
      <c r="E8" s="53">
        <f t="shared" si="2"/>
        <v>15914362.780000001</v>
      </c>
      <c r="F8" s="54">
        <f t="shared" si="0"/>
        <v>124.67361686259579</v>
      </c>
    </row>
    <row r="9" spans="1:25" ht="12.75" customHeight="1" x14ac:dyDescent="0.2">
      <c r="A9" s="55">
        <v>6111</v>
      </c>
      <c r="B9" s="87" t="s">
        <v>60</v>
      </c>
      <c r="C9" s="52" t="s">
        <v>61</v>
      </c>
      <c r="D9" s="244">
        <v>11510047</v>
      </c>
      <c r="E9" s="244">
        <v>14393364.9</v>
      </c>
      <c r="F9" s="54">
        <f t="shared" si="0"/>
        <v>125.05044419019316</v>
      </c>
    </row>
    <row r="10" spans="1:25" ht="12.75" customHeight="1" x14ac:dyDescent="0.2">
      <c r="A10" s="55">
        <v>6112</v>
      </c>
      <c r="B10" s="87" t="s">
        <v>62</v>
      </c>
      <c r="C10" s="52" t="s">
        <v>63</v>
      </c>
      <c r="D10" s="244">
        <v>2379000</v>
      </c>
      <c r="E10" s="244">
        <v>2537934.5099999998</v>
      </c>
      <c r="F10" s="54">
        <f t="shared" si="0"/>
        <v>106.68072761664564</v>
      </c>
    </row>
    <row r="11" spans="1:25" ht="12.75" customHeight="1" x14ac:dyDescent="0.2">
      <c r="A11" s="55">
        <v>6113</v>
      </c>
      <c r="B11" s="87" t="s">
        <v>64</v>
      </c>
      <c r="C11" s="52" t="s">
        <v>65</v>
      </c>
      <c r="D11" s="244">
        <v>462057</v>
      </c>
      <c r="E11" s="244">
        <v>544235.09</v>
      </c>
      <c r="F11" s="54">
        <f t="shared" si="0"/>
        <v>117.78527108127352</v>
      </c>
    </row>
    <row r="12" spans="1:25" ht="12.75" customHeight="1" x14ac:dyDescent="0.2">
      <c r="A12" s="55">
        <v>6114</v>
      </c>
      <c r="B12" s="87" t="s">
        <v>66</v>
      </c>
      <c r="C12" s="52" t="s">
        <v>67</v>
      </c>
      <c r="D12" s="244">
        <v>325790</v>
      </c>
      <c r="E12" s="244">
        <v>314121.28999999998</v>
      </c>
      <c r="F12" s="54">
        <f t="shared" si="0"/>
        <v>96.418333896068006</v>
      </c>
    </row>
    <row r="13" spans="1:25" ht="12.75" customHeight="1" x14ac:dyDescent="0.2">
      <c r="A13" s="55">
        <v>6115</v>
      </c>
      <c r="B13" s="87" t="s">
        <v>68</v>
      </c>
      <c r="C13" s="52" t="s">
        <v>69</v>
      </c>
      <c r="D13" s="244">
        <v>995220</v>
      </c>
      <c r="E13" s="244">
        <v>893242.76</v>
      </c>
      <c r="F13" s="54">
        <f t="shared" si="0"/>
        <v>89.75329675850567</v>
      </c>
    </row>
    <row r="14" spans="1:25" ht="12.75" customHeight="1" x14ac:dyDescent="0.2">
      <c r="A14" s="55">
        <v>6116</v>
      </c>
      <c r="B14" s="87" t="s">
        <v>70</v>
      </c>
      <c r="C14" s="52" t="s">
        <v>71</v>
      </c>
      <c r="D14" s="244"/>
      <c r="E14" s="244">
        <v>2.82</v>
      </c>
      <c r="F14" s="54" t="str">
        <f t="shared" si="0"/>
        <v>-</v>
      </c>
    </row>
    <row r="15" spans="1:25" ht="12.75" customHeight="1" x14ac:dyDescent="0.2">
      <c r="A15" s="55">
        <v>6117</v>
      </c>
      <c r="B15" s="87" t="s">
        <v>72</v>
      </c>
      <c r="C15" s="52" t="s">
        <v>73</v>
      </c>
      <c r="D15" s="244">
        <v>2907294</v>
      </c>
      <c r="E15" s="244">
        <v>2768538.59</v>
      </c>
      <c r="F15" s="54">
        <f t="shared" si="0"/>
        <v>95.227334765593014</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1138800</v>
      </c>
      <c r="E23" s="53">
        <f t="shared" si="4"/>
        <v>1698797.05</v>
      </c>
      <c r="F23" s="54">
        <f t="shared" si="0"/>
        <v>149.17431067790656</v>
      </c>
    </row>
    <row r="24" spans="1:6" ht="12.75" customHeight="1" x14ac:dyDescent="0.2">
      <c r="A24" s="55">
        <v>6131</v>
      </c>
      <c r="B24" s="87" t="s">
        <v>90</v>
      </c>
      <c r="C24" s="52" t="s">
        <v>91</v>
      </c>
      <c r="D24" s="244">
        <v>52687</v>
      </c>
      <c r="E24" s="244">
        <v>67189.789999999994</v>
      </c>
      <c r="F24" s="54">
        <f t="shared" si="0"/>
        <v>127.52631578947367</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1086113</v>
      </c>
      <c r="E27" s="244">
        <v>1631607.26</v>
      </c>
      <c r="F27" s="54">
        <f t="shared" si="0"/>
        <v>150.22444810070408</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87814</v>
      </c>
      <c r="E29" s="53">
        <f t="shared" si="5"/>
        <v>221126.04</v>
      </c>
      <c r="F29" s="54">
        <f t="shared" si="0"/>
        <v>251.81182954881911</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83468</v>
      </c>
      <c r="E31" s="244">
        <v>221126.04</v>
      </c>
      <c r="F31" s="54">
        <f t="shared" si="0"/>
        <v>264.92313221833518</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4346</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44987785</v>
      </c>
      <c r="E50" s="53">
        <f>E51+E54+E59+E62+E65+E68+E71+E74+E77</f>
        <v>24701996.709999997</v>
      </c>
      <c r="F50" s="54">
        <f t="shared" si="0"/>
        <v>54.908230556361012</v>
      </c>
    </row>
    <row r="51" spans="1:6" ht="12.75" customHeight="1" x14ac:dyDescent="0.2">
      <c r="A51" s="55">
        <v>631</v>
      </c>
      <c r="B51" s="88" t="s">
        <v>144</v>
      </c>
      <c r="C51" s="52" t="s">
        <v>145</v>
      </c>
      <c r="D51" s="53">
        <f t="shared" ref="D51:E51" si="10">D52+D53</f>
        <v>117810</v>
      </c>
      <c r="E51" s="53">
        <f t="shared" si="10"/>
        <v>0</v>
      </c>
      <c r="F51" s="54">
        <f t="shared" si="0"/>
        <v>0</v>
      </c>
    </row>
    <row r="52" spans="1:6" ht="12.75" customHeight="1" x14ac:dyDescent="0.2">
      <c r="A52" s="55">
        <v>6311</v>
      </c>
      <c r="B52" s="88" t="s">
        <v>146</v>
      </c>
      <c r="C52" s="52" t="s">
        <v>147</v>
      </c>
      <c r="D52" s="244">
        <v>87205</v>
      </c>
      <c r="E52" s="244"/>
      <c r="F52" s="54">
        <f t="shared" si="0"/>
        <v>0</v>
      </c>
    </row>
    <row r="53" spans="1:6" ht="12.75" customHeight="1" x14ac:dyDescent="0.2">
      <c r="A53" s="55">
        <v>6312</v>
      </c>
      <c r="B53" s="88" t="s">
        <v>148</v>
      </c>
      <c r="C53" s="52" t="s">
        <v>149</v>
      </c>
      <c r="D53" s="244">
        <v>30605</v>
      </c>
      <c r="E53" s="244"/>
      <c r="F53" s="54">
        <f t="shared" si="0"/>
        <v>0</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23200777</v>
      </c>
      <c r="E59" s="53">
        <f t="shared" si="12"/>
        <v>20269345.73</v>
      </c>
      <c r="F59" s="54">
        <f t="shared" si="0"/>
        <v>87.364943553399101</v>
      </c>
    </row>
    <row r="60" spans="1:6" ht="12" x14ac:dyDescent="0.2">
      <c r="A60" s="55">
        <v>6331</v>
      </c>
      <c r="B60" s="88" t="s">
        <v>162</v>
      </c>
      <c r="C60" s="52" t="s">
        <v>163</v>
      </c>
      <c r="D60" s="244">
        <v>19114585</v>
      </c>
      <c r="E60" s="244">
        <v>18317745.5</v>
      </c>
      <c r="F60" s="54">
        <f t="shared" si="0"/>
        <v>95.831248755858425</v>
      </c>
    </row>
    <row r="61" spans="1:6" ht="12" x14ac:dyDescent="0.2">
      <c r="A61" s="55">
        <v>6332</v>
      </c>
      <c r="B61" s="88" t="s">
        <v>164</v>
      </c>
      <c r="C61" s="52" t="s">
        <v>165</v>
      </c>
      <c r="D61" s="244">
        <v>4086192</v>
      </c>
      <c r="E61" s="244">
        <v>1951600.23</v>
      </c>
      <c r="F61" s="54">
        <f t="shared" si="0"/>
        <v>47.760854849698688</v>
      </c>
    </row>
    <row r="62" spans="1:6" ht="12.75" customHeight="1" x14ac:dyDescent="0.2">
      <c r="A62" s="55">
        <v>634</v>
      </c>
      <c r="B62" s="87" t="s">
        <v>166</v>
      </c>
      <c r="C62" s="52" t="s">
        <v>167</v>
      </c>
      <c r="D62" s="53">
        <f t="shared" ref="D62:E62" si="13">SUM(D63:D64)</f>
        <v>548441</v>
      </c>
      <c r="E62" s="53">
        <f t="shared" si="13"/>
        <v>204264.7</v>
      </c>
      <c r="F62" s="54">
        <f t="shared" si="0"/>
        <v>37.244607897659002</v>
      </c>
    </row>
    <row r="63" spans="1:6" ht="12.75" customHeight="1" x14ac:dyDescent="0.2">
      <c r="A63" s="55">
        <v>6341</v>
      </c>
      <c r="B63" s="87" t="s">
        <v>168</v>
      </c>
      <c r="C63" s="52" t="s">
        <v>169</v>
      </c>
      <c r="D63" s="244">
        <v>548441</v>
      </c>
      <c r="E63" s="244">
        <v>204264.7</v>
      </c>
      <c r="F63" s="54">
        <f t="shared" si="0"/>
        <v>37.244607897659002</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2460864</v>
      </c>
      <c r="E65" s="53">
        <f t="shared" si="14"/>
        <v>2428147.06</v>
      </c>
      <c r="F65" s="54">
        <f t="shared" si="0"/>
        <v>98.670510032248842</v>
      </c>
    </row>
    <row r="66" spans="1:6" ht="12.75" customHeight="1" x14ac:dyDescent="0.2">
      <c r="A66" s="55">
        <v>6351</v>
      </c>
      <c r="B66" s="87" t="s">
        <v>174</v>
      </c>
      <c r="C66" s="52" t="s">
        <v>175</v>
      </c>
      <c r="D66" s="244">
        <v>2460864</v>
      </c>
      <c r="E66" s="244">
        <v>2428147.06</v>
      </c>
      <c r="F66" s="54">
        <f t="shared" si="0"/>
        <v>98.670510032248842</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481300</v>
      </c>
      <c r="E68" s="53">
        <f t="shared" si="15"/>
        <v>201400</v>
      </c>
      <c r="F68" s="54">
        <f t="shared" si="0"/>
        <v>41.845003116559319</v>
      </c>
    </row>
    <row r="69" spans="1:6" ht="12.75" customHeight="1" x14ac:dyDescent="0.2">
      <c r="A69" s="55" t="s">
        <v>180</v>
      </c>
      <c r="B69" s="87" t="s">
        <v>181</v>
      </c>
      <c r="C69" s="52" t="s">
        <v>180</v>
      </c>
      <c r="D69" s="244">
        <v>401300</v>
      </c>
      <c r="E69" s="244">
        <v>119400</v>
      </c>
      <c r="F69" s="54">
        <f t="shared" si="0"/>
        <v>29.753301769249941</v>
      </c>
    </row>
    <row r="70" spans="1:6" ht="12" x14ac:dyDescent="0.2">
      <c r="A70" s="55" t="s">
        <v>182</v>
      </c>
      <c r="B70" s="87" t="s">
        <v>183</v>
      </c>
      <c r="C70" s="52" t="s">
        <v>182</v>
      </c>
      <c r="D70" s="244">
        <v>80000</v>
      </c>
      <c r="E70" s="244">
        <v>82000</v>
      </c>
      <c r="F70" s="54">
        <f t="shared" si="0"/>
        <v>102.49999999999999</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18178593</v>
      </c>
      <c r="E74" s="53">
        <f t="shared" si="17"/>
        <v>1598839.22</v>
      </c>
      <c r="F74" s="54">
        <f t="shared" si="0"/>
        <v>8.7951758422667812</v>
      </c>
    </row>
    <row r="75" spans="1:6" ht="12.75" customHeight="1" x14ac:dyDescent="0.2">
      <c r="A75" s="55" t="s">
        <v>192</v>
      </c>
      <c r="B75" s="87" t="s">
        <v>193</v>
      </c>
      <c r="C75" s="52" t="s">
        <v>192</v>
      </c>
      <c r="D75" s="244">
        <v>1438308</v>
      </c>
      <c r="E75" s="244">
        <v>664208.25</v>
      </c>
      <c r="F75" s="54">
        <f t="shared" si="0"/>
        <v>46.179834221877378</v>
      </c>
    </row>
    <row r="76" spans="1:6" ht="12.75" customHeight="1" x14ac:dyDescent="0.2">
      <c r="A76" s="55" t="s">
        <v>194</v>
      </c>
      <c r="B76" s="87" t="s">
        <v>195</v>
      </c>
      <c r="C76" s="52" t="s">
        <v>194</v>
      </c>
      <c r="D76" s="244">
        <v>16740285</v>
      </c>
      <c r="E76" s="244">
        <v>934630.97</v>
      </c>
      <c r="F76" s="54">
        <f t="shared" si="0"/>
        <v>5.5831246003278912</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1009928</v>
      </c>
      <c r="E82" s="53">
        <f t="shared" si="19"/>
        <v>1000109.2700000001</v>
      </c>
      <c r="F82" s="54">
        <f t="shared" si="0"/>
        <v>99.027779208022764</v>
      </c>
    </row>
    <row r="83" spans="1:6" ht="12.75" customHeight="1" x14ac:dyDescent="0.2">
      <c r="A83" s="55">
        <v>641</v>
      </c>
      <c r="B83" s="87" t="s">
        <v>208</v>
      </c>
      <c r="C83" s="52" t="s">
        <v>209</v>
      </c>
      <c r="D83" s="53">
        <f t="shared" ref="D83:E83" si="20">SUM(D84:D90)</f>
        <v>3</v>
      </c>
      <c r="E83" s="53">
        <f t="shared" si="20"/>
        <v>88.63</v>
      </c>
      <c r="F83" s="54">
        <f t="shared" si="0"/>
        <v>2954.3333333333335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v>
      </c>
      <c r="E85" s="244">
        <v>88.63</v>
      </c>
      <c r="F85" s="54">
        <f t="shared" si="0"/>
        <v>2954.3333333333335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1009925</v>
      </c>
      <c r="E91" s="53">
        <f t="shared" si="21"/>
        <v>1000020.6400000001</v>
      </c>
      <c r="F91" s="54">
        <f t="shared" si="0"/>
        <v>99.019297472584611</v>
      </c>
    </row>
    <row r="92" spans="1:6" ht="12.75" customHeight="1" x14ac:dyDescent="0.2">
      <c r="A92" s="55">
        <v>6421</v>
      </c>
      <c r="B92" s="87" t="s">
        <v>226</v>
      </c>
      <c r="C92" s="52" t="s">
        <v>227</v>
      </c>
      <c r="D92" s="244">
        <v>224557</v>
      </c>
      <c r="E92" s="244">
        <v>168651.51999999999</v>
      </c>
      <c r="F92" s="54">
        <f t="shared" si="0"/>
        <v>75.104102744514762</v>
      </c>
    </row>
    <row r="93" spans="1:6" ht="12.75" customHeight="1" x14ac:dyDescent="0.2">
      <c r="A93" s="55">
        <v>6422</v>
      </c>
      <c r="B93" s="87" t="s">
        <v>228</v>
      </c>
      <c r="C93" s="52" t="s">
        <v>229</v>
      </c>
      <c r="D93" s="244">
        <v>732976</v>
      </c>
      <c r="E93" s="244">
        <v>776337.55</v>
      </c>
      <c r="F93" s="54">
        <f t="shared" si="0"/>
        <v>105.9158212547205</v>
      </c>
    </row>
    <row r="94" spans="1:6" ht="12.75" customHeight="1" x14ac:dyDescent="0.2">
      <c r="A94" s="55">
        <v>6423</v>
      </c>
      <c r="B94" s="87" t="s">
        <v>230</v>
      </c>
      <c r="C94" s="52" t="s">
        <v>231</v>
      </c>
      <c r="D94" s="244">
        <v>36063</v>
      </c>
      <c r="E94" s="244">
        <v>20925.3</v>
      </c>
      <c r="F94" s="54">
        <f t="shared" si="0"/>
        <v>58.024290824390647</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16329</v>
      </c>
      <c r="E97" s="244">
        <v>34106.269999999997</v>
      </c>
      <c r="F97" s="54">
        <f t="shared" si="0"/>
        <v>208.86931226651967</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7394452</v>
      </c>
      <c r="E106" s="53">
        <f t="shared" si="23"/>
        <v>8085300.4299999997</v>
      </c>
      <c r="F106" s="54">
        <f t="shared" si="0"/>
        <v>109.34279416513894</v>
      </c>
    </row>
    <row r="107" spans="1:6" ht="12.75" customHeight="1" x14ac:dyDescent="0.2">
      <c r="A107" s="55">
        <v>651</v>
      </c>
      <c r="B107" s="87" t="s">
        <v>256</v>
      </c>
      <c r="C107" s="52" t="s">
        <v>257</v>
      </c>
      <c r="D107" s="53">
        <f t="shared" ref="D107:E107" si="24">SUM(D108:D111)</f>
        <v>399864</v>
      </c>
      <c r="E107" s="53">
        <f t="shared" si="24"/>
        <v>453336.77</v>
      </c>
      <c r="F107" s="54">
        <f t="shared" si="0"/>
        <v>113.37273923133866</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107483</v>
      </c>
      <c r="E110" s="244">
        <v>51299.58</v>
      </c>
      <c r="F110" s="54">
        <f t="shared" si="0"/>
        <v>47.728087232399545</v>
      </c>
    </row>
    <row r="111" spans="1:6" ht="12.75" customHeight="1" x14ac:dyDescent="0.2">
      <c r="A111" s="55">
        <v>6514</v>
      </c>
      <c r="B111" s="87" t="s">
        <v>264</v>
      </c>
      <c r="C111" s="52" t="s">
        <v>265</v>
      </c>
      <c r="D111" s="244">
        <v>292381</v>
      </c>
      <c r="E111" s="244">
        <v>402037.19</v>
      </c>
      <c r="F111" s="54">
        <f t="shared" si="0"/>
        <v>137.50455398948631</v>
      </c>
    </row>
    <row r="112" spans="1:6" ht="12.75" customHeight="1" x14ac:dyDescent="0.2">
      <c r="A112" s="55">
        <v>652</v>
      </c>
      <c r="B112" s="87" t="s">
        <v>266</v>
      </c>
      <c r="C112" s="52" t="s">
        <v>267</v>
      </c>
      <c r="D112" s="53">
        <f t="shared" ref="D112:E112" si="25">SUM(D113:D119)</f>
        <v>2740422</v>
      </c>
      <c r="E112" s="53">
        <f t="shared" si="25"/>
        <v>2543868.8200000003</v>
      </c>
      <c r="F112" s="54">
        <f t="shared" si="0"/>
        <v>92.827630926915646</v>
      </c>
    </row>
    <row r="113" spans="1:6" ht="12.75" customHeight="1" x14ac:dyDescent="0.2">
      <c r="A113" s="55">
        <v>6521</v>
      </c>
      <c r="B113" s="87" t="s">
        <v>268</v>
      </c>
      <c r="C113" s="52" t="s">
        <v>269</v>
      </c>
      <c r="D113" s="244">
        <v>30832</v>
      </c>
      <c r="E113" s="244">
        <v>1274.42</v>
      </c>
      <c r="F113" s="54">
        <f t="shared" si="0"/>
        <v>4.1334327970939286</v>
      </c>
    </row>
    <row r="114" spans="1:6" ht="12.75" customHeight="1" x14ac:dyDescent="0.2">
      <c r="A114" s="55">
        <v>6522</v>
      </c>
      <c r="B114" s="87" t="s">
        <v>270</v>
      </c>
      <c r="C114" s="52" t="s">
        <v>271</v>
      </c>
      <c r="D114" s="244">
        <v>5514</v>
      </c>
      <c r="E114" s="244">
        <v>18491.89</v>
      </c>
      <c r="F114" s="54">
        <f t="shared" si="0"/>
        <v>335.36253173739567</v>
      </c>
    </row>
    <row r="115" spans="1:6" ht="12.75" customHeight="1" x14ac:dyDescent="0.2">
      <c r="A115" s="55">
        <v>6524</v>
      </c>
      <c r="B115" s="87" t="s">
        <v>272</v>
      </c>
      <c r="C115" s="52" t="s">
        <v>273</v>
      </c>
      <c r="D115" s="244">
        <v>1058069</v>
      </c>
      <c r="E115" s="244">
        <v>799142.23</v>
      </c>
      <c r="F115" s="54">
        <f t="shared" si="0"/>
        <v>75.52836629747209</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1646007</v>
      </c>
      <c r="E117" s="244">
        <v>1724960.28</v>
      </c>
      <c r="F117" s="54">
        <f t="shared" si="0"/>
        <v>104.79665517825867</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4254166</v>
      </c>
      <c r="E120" s="53">
        <f t="shared" si="26"/>
        <v>5088094.84</v>
      </c>
      <c r="F120" s="54">
        <f t="shared" si="0"/>
        <v>119.60263985937549</v>
      </c>
    </row>
    <row r="121" spans="1:6" ht="12.75" customHeight="1" x14ac:dyDescent="0.2">
      <c r="A121" s="55">
        <v>6531</v>
      </c>
      <c r="B121" s="87" t="s">
        <v>284</v>
      </c>
      <c r="C121" s="52" t="s">
        <v>285</v>
      </c>
      <c r="D121" s="244">
        <v>125701</v>
      </c>
      <c r="E121" s="244">
        <v>612466.52</v>
      </c>
      <c r="F121" s="54">
        <f t="shared" si="0"/>
        <v>487.24076976316815</v>
      </c>
    </row>
    <row r="122" spans="1:6" ht="12.75" customHeight="1" x14ac:dyDescent="0.2">
      <c r="A122" s="55">
        <v>6532</v>
      </c>
      <c r="B122" s="87" t="s">
        <v>286</v>
      </c>
      <c r="C122" s="52" t="s">
        <v>287</v>
      </c>
      <c r="D122" s="244">
        <v>4128065</v>
      </c>
      <c r="E122" s="244">
        <v>4475628.32</v>
      </c>
      <c r="F122" s="54">
        <f t="shared" si="0"/>
        <v>108.4195214949377</v>
      </c>
    </row>
    <row r="123" spans="1:6" ht="12.75" customHeight="1" x14ac:dyDescent="0.2">
      <c r="A123" s="55">
        <v>6533</v>
      </c>
      <c r="B123" s="87" t="s">
        <v>288</v>
      </c>
      <c r="C123" s="52" t="s">
        <v>289</v>
      </c>
      <c r="D123" s="244">
        <v>400</v>
      </c>
      <c r="E123" s="244"/>
      <c r="F123" s="54">
        <f t="shared" si="0"/>
        <v>0</v>
      </c>
    </row>
    <row r="124" spans="1:6" ht="22.8" x14ac:dyDescent="0.2">
      <c r="A124" s="55">
        <v>66</v>
      </c>
      <c r="B124" s="233" t="s">
        <v>290</v>
      </c>
      <c r="C124" s="52" t="s">
        <v>291</v>
      </c>
      <c r="D124" s="53">
        <f t="shared" ref="D124:E124" si="27">D125+D128</f>
        <v>1031425</v>
      </c>
      <c r="E124" s="53">
        <f t="shared" si="27"/>
        <v>1006563.2799999999</v>
      </c>
      <c r="F124" s="54">
        <f t="shared" si="0"/>
        <v>97.589575587173073</v>
      </c>
    </row>
    <row r="125" spans="1:6" ht="12.75" customHeight="1" x14ac:dyDescent="0.2">
      <c r="A125" s="55">
        <v>661</v>
      </c>
      <c r="B125" s="88" t="s">
        <v>292</v>
      </c>
      <c r="C125" s="52" t="s">
        <v>293</v>
      </c>
      <c r="D125" s="53">
        <f t="shared" ref="D125:E125" si="28">SUM(D126:D127)</f>
        <v>732705</v>
      </c>
      <c r="E125" s="53">
        <f t="shared" si="28"/>
        <v>913589.32</v>
      </c>
      <c r="F125" s="54">
        <f t="shared" si="0"/>
        <v>124.68719607481864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732705</v>
      </c>
      <c r="E127" s="244">
        <v>913589.32</v>
      </c>
      <c r="F127" s="54">
        <f t="shared" si="0"/>
        <v>124.68719607481864</v>
      </c>
    </row>
    <row r="128" spans="1:6" ht="22.8" x14ac:dyDescent="0.2">
      <c r="A128" s="55">
        <v>663</v>
      </c>
      <c r="B128" s="233" t="s">
        <v>298</v>
      </c>
      <c r="C128" s="52" t="s">
        <v>299</v>
      </c>
      <c r="D128" s="53">
        <f t="shared" ref="D128:E128" si="29">SUM(D129:D132)</f>
        <v>298720</v>
      </c>
      <c r="E128" s="53">
        <f t="shared" si="29"/>
        <v>92973.96</v>
      </c>
      <c r="F128" s="54">
        <f t="shared" si="0"/>
        <v>31.12411622924478</v>
      </c>
    </row>
    <row r="129" spans="1:6" ht="12.75" customHeight="1" x14ac:dyDescent="0.2">
      <c r="A129" s="55">
        <v>6631</v>
      </c>
      <c r="B129" s="88" t="s">
        <v>300</v>
      </c>
      <c r="C129" s="52" t="s">
        <v>301</v>
      </c>
      <c r="D129" s="244">
        <v>104308</v>
      </c>
      <c r="E129" s="244">
        <v>72159.72</v>
      </c>
      <c r="F129" s="54">
        <f t="shared" si="0"/>
        <v>69.179468497143077</v>
      </c>
    </row>
    <row r="130" spans="1:6" ht="12.75" customHeight="1" x14ac:dyDescent="0.2">
      <c r="A130" s="55">
        <v>6632</v>
      </c>
      <c r="B130" s="234" t="s">
        <v>302</v>
      </c>
      <c r="C130" s="52" t="s">
        <v>303</v>
      </c>
      <c r="D130" s="244">
        <v>194412</v>
      </c>
      <c r="E130" s="244">
        <v>20814.240000000002</v>
      </c>
      <c r="F130" s="54">
        <f t="shared" si="0"/>
        <v>10.706252700450589</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2.8"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2.8" x14ac:dyDescent="0.2">
      <c r="A136" s="55">
        <v>6712</v>
      </c>
      <c r="B136" s="234" t="s">
        <v>314</v>
      </c>
      <c r="C136" s="52" t="s">
        <v>315</v>
      </c>
      <c r="D136" s="244"/>
      <c r="E136" s="244"/>
      <c r="F136" s="54" t="str">
        <f t="shared" si="31"/>
        <v>-</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9551</v>
      </c>
      <c r="E139" s="53">
        <f t="shared" si="33"/>
        <v>71643.179999999993</v>
      </c>
      <c r="F139" s="54">
        <f t="shared" si="31"/>
        <v>750.11182075175361</v>
      </c>
    </row>
    <row r="140" spans="1:6" ht="12.75" customHeight="1" x14ac:dyDescent="0.2">
      <c r="A140" s="55">
        <v>681</v>
      </c>
      <c r="B140" s="87" t="s">
        <v>322</v>
      </c>
      <c r="C140" s="52" t="s">
        <v>323</v>
      </c>
      <c r="D140" s="53">
        <f t="shared" ref="D140:E140" si="34">SUM(D141:D149)</f>
        <v>7868</v>
      </c>
      <c r="E140" s="53">
        <f t="shared" si="34"/>
        <v>6715.54</v>
      </c>
      <c r="F140" s="54">
        <f t="shared" si="31"/>
        <v>85.352567361464153</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v>7868</v>
      </c>
      <c r="E149" s="244">
        <v>6715.54</v>
      </c>
      <c r="F149" s="54">
        <f t="shared" si="31"/>
        <v>85.352567361464153</v>
      </c>
    </row>
    <row r="150" spans="1:6" ht="12.75" customHeight="1" x14ac:dyDescent="0.2">
      <c r="A150" s="55">
        <v>683</v>
      </c>
      <c r="B150" s="87" t="s">
        <v>342</v>
      </c>
      <c r="C150" s="52" t="s">
        <v>343</v>
      </c>
      <c r="D150" s="244">
        <v>1683</v>
      </c>
      <c r="E150" s="244">
        <v>64927.64</v>
      </c>
      <c r="F150" s="54">
        <f t="shared" si="31"/>
        <v>3857.851455733809</v>
      </c>
    </row>
    <row r="151" spans="1:6" ht="12.75" customHeight="1" x14ac:dyDescent="0.2">
      <c r="A151" s="55">
        <v>3</v>
      </c>
      <c r="B151" s="87" t="s">
        <v>344</v>
      </c>
      <c r="C151" s="52" t="s">
        <v>52</v>
      </c>
      <c r="D151" s="53">
        <f t="shared" ref="D151:E151" si="35">D152+D163+D196+D215+D224+D252+D263</f>
        <v>43485599</v>
      </c>
      <c r="E151" s="53">
        <f t="shared" si="35"/>
        <v>46450131.100000001</v>
      </c>
      <c r="F151" s="54">
        <f t="shared" si="31"/>
        <v>106.81727323107589</v>
      </c>
    </row>
    <row r="152" spans="1:6" ht="12.75" customHeight="1" x14ac:dyDescent="0.2">
      <c r="A152" s="55">
        <v>31</v>
      </c>
      <c r="B152" s="87" t="s">
        <v>345</v>
      </c>
      <c r="C152" s="52" t="s">
        <v>346</v>
      </c>
      <c r="D152" s="53">
        <f t="shared" ref="D152:E152" si="36">D153+D158+D159</f>
        <v>16255616</v>
      </c>
      <c r="E152" s="53">
        <f t="shared" si="36"/>
        <v>16441566.58</v>
      </c>
      <c r="F152" s="54">
        <f t="shared" si="31"/>
        <v>101.14391592419506</v>
      </c>
    </row>
    <row r="153" spans="1:6" ht="12.75" customHeight="1" x14ac:dyDescent="0.2">
      <c r="A153" s="55">
        <v>311</v>
      </c>
      <c r="B153" s="87" t="s">
        <v>347</v>
      </c>
      <c r="C153" s="52" t="s">
        <v>348</v>
      </c>
      <c r="D153" s="53">
        <f t="shared" ref="D153:E153" si="37">SUM(D154:D157)</f>
        <v>12830314</v>
      </c>
      <c r="E153" s="53">
        <f t="shared" si="37"/>
        <v>12967078.48</v>
      </c>
      <c r="F153" s="54">
        <f t="shared" si="31"/>
        <v>101.06594803525464</v>
      </c>
    </row>
    <row r="154" spans="1:6" ht="12.75" customHeight="1" x14ac:dyDescent="0.2">
      <c r="A154" s="55">
        <v>3111</v>
      </c>
      <c r="B154" s="87" t="s">
        <v>349</v>
      </c>
      <c r="C154" s="52" t="s">
        <v>350</v>
      </c>
      <c r="D154" s="244">
        <v>12830314</v>
      </c>
      <c r="E154" s="244">
        <v>12880678.48</v>
      </c>
      <c r="F154" s="54">
        <f t="shared" si="31"/>
        <v>100.39254284813295</v>
      </c>
    </row>
    <row r="155" spans="1:6" ht="12.75" customHeight="1" x14ac:dyDescent="0.2">
      <c r="A155" s="55">
        <v>3112</v>
      </c>
      <c r="B155" s="87" t="s">
        <v>351</v>
      </c>
      <c r="C155" s="52" t="s">
        <v>352</v>
      </c>
      <c r="D155" s="244"/>
      <c r="E155" s="244">
        <v>86400</v>
      </c>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1268462</v>
      </c>
      <c r="E158" s="244">
        <v>1363794.1</v>
      </c>
      <c r="F158" s="54">
        <f t="shared" si="31"/>
        <v>107.51556609500325</v>
      </c>
    </row>
    <row r="159" spans="1:6" ht="12.75" customHeight="1" x14ac:dyDescent="0.2">
      <c r="A159" s="55">
        <v>313</v>
      </c>
      <c r="B159" s="87" t="s">
        <v>359</v>
      </c>
      <c r="C159" s="52" t="s">
        <v>360</v>
      </c>
      <c r="D159" s="53">
        <f t="shared" ref="D159:E159" si="38">SUM(D160:D162)</f>
        <v>2156840</v>
      </c>
      <c r="E159" s="53">
        <f t="shared" si="38"/>
        <v>2110694</v>
      </c>
      <c r="F159" s="54">
        <f t="shared" si="31"/>
        <v>97.860481074164056</v>
      </c>
    </row>
    <row r="160" spans="1:6" ht="12.75" customHeight="1" x14ac:dyDescent="0.2">
      <c r="A160" s="55">
        <v>3131</v>
      </c>
      <c r="B160" s="87" t="s">
        <v>138</v>
      </c>
      <c r="C160" s="52" t="s">
        <v>361</v>
      </c>
      <c r="D160" s="244">
        <v>156843</v>
      </c>
      <c r="E160" s="244">
        <v>156930.18</v>
      </c>
      <c r="F160" s="54">
        <f t="shared" si="31"/>
        <v>100.05558424666705</v>
      </c>
    </row>
    <row r="161" spans="1:6" ht="12.75" customHeight="1" x14ac:dyDescent="0.2">
      <c r="A161" s="55">
        <v>3132</v>
      </c>
      <c r="B161" s="87" t="s">
        <v>362</v>
      </c>
      <c r="C161" s="52" t="s">
        <v>363</v>
      </c>
      <c r="D161" s="244">
        <v>1999997</v>
      </c>
      <c r="E161" s="244">
        <v>1953763.82</v>
      </c>
      <c r="F161" s="54">
        <f t="shared" si="31"/>
        <v>97.688337532506296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18477611</v>
      </c>
      <c r="E163" s="53">
        <f t="shared" si="39"/>
        <v>20363741.359999999</v>
      </c>
      <c r="F163" s="54">
        <f t="shared" si="31"/>
        <v>110.20765271008248</v>
      </c>
    </row>
    <row r="164" spans="1:6" ht="12.75" customHeight="1" x14ac:dyDescent="0.2">
      <c r="A164" s="55">
        <v>321</v>
      </c>
      <c r="B164" s="87" t="s">
        <v>368</v>
      </c>
      <c r="C164" s="52" t="s">
        <v>369</v>
      </c>
      <c r="D164" s="53">
        <f t="shared" ref="D164:E164" si="40">SUM(D165:D168)</f>
        <v>381031</v>
      </c>
      <c r="E164" s="53">
        <f t="shared" si="40"/>
        <v>434574.43</v>
      </c>
      <c r="F164" s="54">
        <f t="shared" si="31"/>
        <v>114.0522503418357</v>
      </c>
    </row>
    <row r="165" spans="1:6" ht="12.75" customHeight="1" x14ac:dyDescent="0.2">
      <c r="A165" s="55">
        <v>3211</v>
      </c>
      <c r="B165" s="87" t="s">
        <v>370</v>
      </c>
      <c r="C165" s="52" t="s">
        <v>371</v>
      </c>
      <c r="D165" s="244">
        <v>66969</v>
      </c>
      <c r="E165" s="244">
        <v>114975.86</v>
      </c>
      <c r="F165" s="54">
        <f t="shared" si="31"/>
        <v>171.6851976287536</v>
      </c>
    </row>
    <row r="166" spans="1:6" ht="12.75" customHeight="1" x14ac:dyDescent="0.2">
      <c r="A166" s="55">
        <v>3212</v>
      </c>
      <c r="B166" s="87" t="s">
        <v>372</v>
      </c>
      <c r="C166" s="52" t="s">
        <v>373</v>
      </c>
      <c r="D166" s="244">
        <v>238977</v>
      </c>
      <c r="E166" s="244">
        <v>216957.63</v>
      </c>
      <c r="F166" s="54">
        <f t="shared" si="31"/>
        <v>90.78598777288191</v>
      </c>
    </row>
    <row r="167" spans="1:6" ht="12.75" customHeight="1" x14ac:dyDescent="0.2">
      <c r="A167" s="55">
        <v>3213</v>
      </c>
      <c r="B167" s="87" t="s">
        <v>374</v>
      </c>
      <c r="C167" s="52" t="s">
        <v>375</v>
      </c>
      <c r="D167" s="244">
        <v>72905</v>
      </c>
      <c r="E167" s="244">
        <v>102380.94</v>
      </c>
      <c r="F167" s="54">
        <f t="shared" si="31"/>
        <v>140.43061518414376</v>
      </c>
    </row>
    <row r="168" spans="1:6" ht="12.75" customHeight="1" x14ac:dyDescent="0.2">
      <c r="A168" s="55">
        <v>3214</v>
      </c>
      <c r="B168" s="87" t="s">
        <v>376</v>
      </c>
      <c r="C168" s="52" t="s">
        <v>377</v>
      </c>
      <c r="D168" s="244">
        <v>2180</v>
      </c>
      <c r="E168" s="244">
        <v>260</v>
      </c>
      <c r="F168" s="54">
        <f t="shared" si="31"/>
        <v>11.926605504587156</v>
      </c>
    </row>
    <row r="169" spans="1:6" ht="12.75" customHeight="1" x14ac:dyDescent="0.2">
      <c r="A169" s="55">
        <v>322</v>
      </c>
      <c r="B169" s="87" t="s">
        <v>378</v>
      </c>
      <c r="C169" s="52" t="s">
        <v>379</v>
      </c>
      <c r="D169" s="53">
        <f t="shared" ref="D169:E169" si="41">SUM(D170:D176)</f>
        <v>3664135</v>
      </c>
      <c r="E169" s="53">
        <f t="shared" si="41"/>
        <v>5316591.0399999991</v>
      </c>
      <c r="F169" s="54">
        <f t="shared" si="31"/>
        <v>145.09812111180398</v>
      </c>
    </row>
    <row r="170" spans="1:6" ht="12.75" customHeight="1" x14ac:dyDescent="0.2">
      <c r="A170" s="55">
        <v>3221</v>
      </c>
      <c r="B170" s="87" t="s">
        <v>380</v>
      </c>
      <c r="C170" s="52" t="s">
        <v>381</v>
      </c>
      <c r="D170" s="244">
        <v>545808</v>
      </c>
      <c r="E170" s="244">
        <v>585128.30000000005</v>
      </c>
      <c r="F170" s="54">
        <f t="shared" si="31"/>
        <v>107.20405344003754</v>
      </c>
    </row>
    <row r="171" spans="1:6" ht="12.75" customHeight="1" x14ac:dyDescent="0.2">
      <c r="A171" s="55">
        <v>3222</v>
      </c>
      <c r="B171" s="87" t="s">
        <v>382</v>
      </c>
      <c r="C171" s="52" t="s">
        <v>383</v>
      </c>
      <c r="D171" s="244">
        <v>354058</v>
      </c>
      <c r="E171" s="244">
        <v>392079.17</v>
      </c>
      <c r="F171" s="54">
        <f t="shared" si="31"/>
        <v>110.73868405741432</v>
      </c>
    </row>
    <row r="172" spans="1:6" ht="12.75" customHeight="1" x14ac:dyDescent="0.2">
      <c r="A172" s="55">
        <v>3223</v>
      </c>
      <c r="B172" s="87" t="s">
        <v>384</v>
      </c>
      <c r="C172" s="52" t="s">
        <v>385</v>
      </c>
      <c r="D172" s="244">
        <v>2305527</v>
      </c>
      <c r="E172" s="244">
        <v>3928393.49</v>
      </c>
      <c r="F172" s="54">
        <f t="shared" si="31"/>
        <v>170.39026174926602</v>
      </c>
    </row>
    <row r="173" spans="1:6" ht="12.75" customHeight="1" x14ac:dyDescent="0.2">
      <c r="A173" s="55">
        <v>3224</v>
      </c>
      <c r="B173" s="87" t="s">
        <v>386</v>
      </c>
      <c r="C173" s="52" t="s">
        <v>387</v>
      </c>
      <c r="D173" s="244">
        <v>188557</v>
      </c>
      <c r="E173" s="244">
        <v>212626.85</v>
      </c>
      <c r="F173" s="54">
        <f t="shared" si="31"/>
        <v>112.7652911321245</v>
      </c>
    </row>
    <row r="174" spans="1:6" ht="12.75" customHeight="1" x14ac:dyDescent="0.2">
      <c r="A174" s="55">
        <v>3225</v>
      </c>
      <c r="B174" s="87" t="s">
        <v>388</v>
      </c>
      <c r="C174" s="52" t="s">
        <v>389</v>
      </c>
      <c r="D174" s="244">
        <v>171687</v>
      </c>
      <c r="E174" s="244">
        <v>92803.31</v>
      </c>
      <c r="F174" s="54">
        <f t="shared" si="31"/>
        <v>54.053778096186669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98498</v>
      </c>
      <c r="E176" s="244">
        <v>105559.92</v>
      </c>
      <c r="F176" s="54">
        <f t="shared" si="31"/>
        <v>107.16960750472091</v>
      </c>
    </row>
    <row r="177" spans="1:6" ht="12.75" customHeight="1" x14ac:dyDescent="0.2">
      <c r="A177" s="55">
        <v>323</v>
      </c>
      <c r="B177" s="87" t="s">
        <v>394</v>
      </c>
      <c r="C177" s="52" t="s">
        <v>395</v>
      </c>
      <c r="D177" s="53">
        <f t="shared" ref="D177:E177" si="42">SUM(D178:D186)</f>
        <v>11127854</v>
      </c>
      <c r="E177" s="53">
        <f t="shared" si="42"/>
        <v>10434869.76</v>
      </c>
      <c r="F177" s="54">
        <f t="shared" si="31"/>
        <v>93.772525771815481</v>
      </c>
    </row>
    <row r="178" spans="1:6" ht="12.75" customHeight="1" x14ac:dyDescent="0.2">
      <c r="A178" s="55">
        <v>3231</v>
      </c>
      <c r="B178" s="87" t="s">
        <v>396</v>
      </c>
      <c r="C178" s="52" t="s">
        <v>397</v>
      </c>
      <c r="D178" s="244">
        <v>305213</v>
      </c>
      <c r="E178" s="244">
        <v>314340.36</v>
      </c>
      <c r="F178" s="54">
        <f t="shared" si="31"/>
        <v>102.99048860959394</v>
      </c>
    </row>
    <row r="179" spans="1:6" ht="12.75" customHeight="1" x14ac:dyDescent="0.2">
      <c r="A179" s="55">
        <v>3232</v>
      </c>
      <c r="B179" s="87" t="s">
        <v>398</v>
      </c>
      <c r="C179" s="52" t="s">
        <v>399</v>
      </c>
      <c r="D179" s="244">
        <v>4311758</v>
      </c>
      <c r="E179" s="244">
        <v>3948226.86</v>
      </c>
      <c r="F179" s="54">
        <f t="shared" si="31"/>
        <v>91.568841757816642</v>
      </c>
    </row>
    <row r="180" spans="1:6" ht="12.75" customHeight="1" x14ac:dyDescent="0.2">
      <c r="A180" s="55">
        <v>3233</v>
      </c>
      <c r="B180" s="87" t="s">
        <v>400</v>
      </c>
      <c r="C180" s="52" t="s">
        <v>401</v>
      </c>
      <c r="D180" s="244">
        <v>1106193</v>
      </c>
      <c r="E180" s="244">
        <v>1185340.68</v>
      </c>
      <c r="F180" s="54">
        <f t="shared" si="31"/>
        <v>107.15496120478072</v>
      </c>
    </row>
    <row r="181" spans="1:6" ht="12.75" customHeight="1" x14ac:dyDescent="0.2">
      <c r="A181" s="55">
        <v>3234</v>
      </c>
      <c r="B181" s="87" t="s">
        <v>402</v>
      </c>
      <c r="C181" s="52" t="s">
        <v>403</v>
      </c>
      <c r="D181" s="244">
        <v>2571322</v>
      </c>
      <c r="E181" s="244">
        <v>2391426.4500000002</v>
      </c>
      <c r="F181" s="54">
        <f t="shared" si="31"/>
        <v>93.003771989661359</v>
      </c>
    </row>
    <row r="182" spans="1:6" ht="12.75" customHeight="1" x14ac:dyDescent="0.2">
      <c r="A182" s="55">
        <v>3235</v>
      </c>
      <c r="B182" s="87" t="s">
        <v>404</v>
      </c>
      <c r="C182" s="52" t="s">
        <v>405</v>
      </c>
      <c r="D182" s="244">
        <v>500640</v>
      </c>
      <c r="E182" s="244">
        <v>469351.92</v>
      </c>
      <c r="F182" s="54">
        <f t="shared" si="31"/>
        <v>93.750383509108332</v>
      </c>
    </row>
    <row r="183" spans="1:6" ht="12.75" customHeight="1" x14ac:dyDescent="0.2">
      <c r="A183" s="55">
        <v>3236</v>
      </c>
      <c r="B183" s="87" t="s">
        <v>406</v>
      </c>
      <c r="C183" s="52" t="s">
        <v>407</v>
      </c>
      <c r="D183" s="244">
        <v>203614</v>
      </c>
      <c r="E183" s="244">
        <v>266912.24</v>
      </c>
      <c r="F183" s="54">
        <f t="shared" si="31"/>
        <v>131.08737120237311</v>
      </c>
    </row>
    <row r="184" spans="1:6" ht="12.75" customHeight="1" x14ac:dyDescent="0.2">
      <c r="A184" s="55">
        <v>3237</v>
      </c>
      <c r="B184" s="87" t="s">
        <v>408</v>
      </c>
      <c r="C184" s="52" t="s">
        <v>409</v>
      </c>
      <c r="D184" s="244">
        <v>784357</v>
      </c>
      <c r="E184" s="244">
        <v>770363.43</v>
      </c>
      <c r="F184" s="54">
        <f t="shared" si="31"/>
        <v>98.215918261709916</v>
      </c>
    </row>
    <row r="185" spans="1:6" ht="12.75" customHeight="1" x14ac:dyDescent="0.2">
      <c r="A185" s="55">
        <v>3238</v>
      </c>
      <c r="B185" s="87" t="s">
        <v>410</v>
      </c>
      <c r="C185" s="52" t="s">
        <v>411</v>
      </c>
      <c r="D185" s="244">
        <v>177064</v>
      </c>
      <c r="E185" s="244">
        <v>275232.15000000002</v>
      </c>
      <c r="F185" s="54">
        <f t="shared" si="31"/>
        <v>155.44218474675824</v>
      </c>
    </row>
    <row r="186" spans="1:6" ht="12.75" customHeight="1" x14ac:dyDescent="0.2">
      <c r="A186" s="55">
        <v>3239</v>
      </c>
      <c r="B186" s="87" t="s">
        <v>412</v>
      </c>
      <c r="C186" s="52" t="s">
        <v>413</v>
      </c>
      <c r="D186" s="244">
        <v>1167693</v>
      </c>
      <c r="E186" s="244">
        <v>813675.67</v>
      </c>
      <c r="F186" s="54">
        <f t="shared" si="31"/>
        <v>69.682328317460161</v>
      </c>
    </row>
    <row r="187" spans="1:6" ht="12.75" customHeight="1" x14ac:dyDescent="0.2">
      <c r="A187" s="55">
        <v>324</v>
      </c>
      <c r="B187" s="87" t="s">
        <v>414</v>
      </c>
      <c r="C187" s="52" t="s">
        <v>415</v>
      </c>
      <c r="D187" s="244">
        <v>1728</v>
      </c>
      <c r="E187" s="244">
        <v>4850.5</v>
      </c>
      <c r="F187" s="54">
        <f t="shared" si="31"/>
        <v>280.70023148148147</v>
      </c>
    </row>
    <row r="188" spans="1:6" ht="12.75" customHeight="1" x14ac:dyDescent="0.2">
      <c r="A188" s="55">
        <v>329</v>
      </c>
      <c r="B188" s="87" t="s">
        <v>416</v>
      </c>
      <c r="C188" s="52" t="s">
        <v>417</v>
      </c>
      <c r="D188" s="53">
        <f t="shared" ref="D188:E188" si="43">SUM(D189:D195)</f>
        <v>3302863</v>
      </c>
      <c r="E188" s="53">
        <f t="shared" si="43"/>
        <v>4172855.63</v>
      </c>
      <c r="F188" s="54">
        <f t="shared" si="31"/>
        <v>126.34056059848682</v>
      </c>
    </row>
    <row r="189" spans="1:6" ht="12.75" customHeight="1" x14ac:dyDescent="0.2">
      <c r="A189" s="55">
        <v>3291</v>
      </c>
      <c r="B189" s="234" t="s">
        <v>418</v>
      </c>
      <c r="C189" s="52" t="s">
        <v>419</v>
      </c>
      <c r="D189" s="244">
        <v>171485</v>
      </c>
      <c r="E189" s="244">
        <v>174035.98</v>
      </c>
      <c r="F189" s="54">
        <f t="shared" si="31"/>
        <v>101.48758200425694</v>
      </c>
    </row>
    <row r="190" spans="1:6" ht="12.75" customHeight="1" x14ac:dyDescent="0.2">
      <c r="A190" s="55">
        <v>3292</v>
      </c>
      <c r="B190" s="87" t="s">
        <v>420</v>
      </c>
      <c r="C190" s="52" t="s">
        <v>421</v>
      </c>
      <c r="D190" s="244">
        <v>298078</v>
      </c>
      <c r="E190" s="244">
        <v>310642.76</v>
      </c>
      <c r="F190" s="54">
        <f t="shared" si="31"/>
        <v>104.21525909325746</v>
      </c>
    </row>
    <row r="191" spans="1:6" ht="12.75" customHeight="1" x14ac:dyDescent="0.2">
      <c r="A191" s="55">
        <v>3293</v>
      </c>
      <c r="B191" s="87" t="s">
        <v>422</v>
      </c>
      <c r="C191" s="52" t="s">
        <v>423</v>
      </c>
      <c r="D191" s="244">
        <v>193592</v>
      </c>
      <c r="E191" s="244">
        <v>225751.94</v>
      </c>
      <c r="F191" s="54">
        <f t="shared" si="31"/>
        <v>116.61222571180627</v>
      </c>
    </row>
    <row r="192" spans="1:6" ht="12.75" customHeight="1" x14ac:dyDescent="0.2">
      <c r="A192" s="55">
        <v>3294</v>
      </c>
      <c r="B192" s="87" t="s">
        <v>424</v>
      </c>
      <c r="C192" s="52" t="s">
        <v>425</v>
      </c>
      <c r="D192" s="244">
        <v>86723</v>
      </c>
      <c r="E192" s="244">
        <v>134803.92000000001</v>
      </c>
      <c r="F192" s="54">
        <f t="shared" si="31"/>
        <v>155.4419473496074</v>
      </c>
    </row>
    <row r="193" spans="1:6" ht="12.75" customHeight="1" x14ac:dyDescent="0.2">
      <c r="A193" s="55">
        <v>3295</v>
      </c>
      <c r="B193" s="87" t="s">
        <v>426</v>
      </c>
      <c r="C193" s="52" t="s">
        <v>427</v>
      </c>
      <c r="D193" s="244">
        <v>229644</v>
      </c>
      <c r="E193" s="244">
        <v>986128.38</v>
      </c>
      <c r="F193" s="54">
        <f t="shared" si="31"/>
        <v>429.41613105502432</v>
      </c>
    </row>
    <row r="194" spans="1:6" ht="12.75" customHeight="1" x14ac:dyDescent="0.2">
      <c r="A194" s="55" t="s">
        <v>428</v>
      </c>
      <c r="B194" s="87" t="s">
        <v>429</v>
      </c>
      <c r="C194" s="52" t="s">
        <v>428</v>
      </c>
      <c r="D194" s="244">
        <v>2247</v>
      </c>
      <c r="E194" s="244">
        <v>54688.85</v>
      </c>
      <c r="F194" s="54">
        <f t="shared" si="31"/>
        <v>2433.8607031597685</v>
      </c>
    </row>
    <row r="195" spans="1:6" ht="12.75" customHeight="1" x14ac:dyDescent="0.2">
      <c r="A195" s="55">
        <v>3299</v>
      </c>
      <c r="B195" s="87" t="s">
        <v>430</v>
      </c>
      <c r="C195" s="52" t="s">
        <v>431</v>
      </c>
      <c r="D195" s="244">
        <v>2321094</v>
      </c>
      <c r="E195" s="244">
        <v>2286803.7999999998</v>
      </c>
      <c r="F195" s="54">
        <f t="shared" si="31"/>
        <v>98.522670775074161</v>
      </c>
    </row>
    <row r="196" spans="1:6" ht="12.75" customHeight="1" x14ac:dyDescent="0.2">
      <c r="A196" s="55">
        <v>34</v>
      </c>
      <c r="B196" s="234" t="s">
        <v>432</v>
      </c>
      <c r="C196" s="52" t="s">
        <v>433</v>
      </c>
      <c r="D196" s="53">
        <f t="shared" ref="D196:E196" si="44">D197+D202+D210</f>
        <v>225503</v>
      </c>
      <c r="E196" s="53">
        <f t="shared" si="44"/>
        <v>690822.3899999999</v>
      </c>
      <c r="F196" s="54">
        <f t="shared" si="31"/>
        <v>306.34731688713674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138625</v>
      </c>
      <c r="E202" s="53">
        <f t="shared" si="46"/>
        <v>57375.83</v>
      </c>
      <c r="F202" s="54">
        <f t="shared" si="31"/>
        <v>41.389237150586119</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v>138625</v>
      </c>
      <c r="E205" s="244">
        <v>57375.83</v>
      </c>
      <c r="F205" s="54">
        <f t="shared" si="31"/>
        <v>41.389237150586119</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86878</v>
      </c>
      <c r="E210" s="53">
        <f t="shared" si="47"/>
        <v>633446.55999999994</v>
      </c>
      <c r="F210" s="54">
        <f t="shared" si="31"/>
        <v>729.12194111282474</v>
      </c>
    </row>
    <row r="211" spans="1:6" ht="12.75" customHeight="1" x14ac:dyDescent="0.2">
      <c r="A211" s="55">
        <v>3431</v>
      </c>
      <c r="B211" s="234" t="s">
        <v>462</v>
      </c>
      <c r="C211" s="52" t="s">
        <v>463</v>
      </c>
      <c r="D211" s="244">
        <v>86428</v>
      </c>
      <c r="E211" s="244">
        <v>76686.48</v>
      </c>
      <c r="F211" s="54">
        <f t="shared" si="31"/>
        <v>88.728745314018596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450</v>
      </c>
      <c r="E213" s="244">
        <v>556760.07999999996</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987063</v>
      </c>
      <c r="E215" s="53">
        <f t="shared" si="48"/>
        <v>192910.22</v>
      </c>
      <c r="F215" s="54">
        <f t="shared" si="31"/>
        <v>19.543860928836356</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987063</v>
      </c>
      <c r="E219" s="53">
        <f t="shared" si="50"/>
        <v>192910.22</v>
      </c>
      <c r="F219" s="54">
        <f t="shared" si="31"/>
        <v>19.543860928836356</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v>987063</v>
      </c>
      <c r="E221" s="244">
        <v>192910.22</v>
      </c>
      <c r="F221" s="54">
        <f t="shared" si="31"/>
        <v>19.543860928836356</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91714</v>
      </c>
      <c r="E224" s="53">
        <f t="shared" si="51"/>
        <v>890677.96</v>
      </c>
      <c r="F224" s="54">
        <f t="shared" ref="F224:F235" si="52">IF(D224&lt;&gt;0,IF(E224/D224&gt;=100,"&gt;&gt;100",E224/D224*100),"-")</f>
        <v>971.14721852716048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91714</v>
      </c>
      <c r="E231" s="53">
        <f t="shared" si="55"/>
        <v>104378.95999999999</v>
      </c>
      <c r="F231" s="54">
        <f t="shared" si="52"/>
        <v>113.80918943672719</v>
      </c>
    </row>
    <row r="232" spans="1:6" ht="12.75" customHeight="1" x14ac:dyDescent="0.2">
      <c r="A232" s="55">
        <v>3631</v>
      </c>
      <c r="B232" s="87" t="s">
        <v>504</v>
      </c>
      <c r="C232" s="52" t="s">
        <v>505</v>
      </c>
      <c r="D232" s="244">
        <v>91714</v>
      </c>
      <c r="E232" s="244">
        <v>45628.959999999999</v>
      </c>
      <c r="F232" s="54">
        <f t="shared" si="52"/>
        <v>49.751357480864428</v>
      </c>
    </row>
    <row r="233" spans="1:6" ht="12.75" customHeight="1" x14ac:dyDescent="0.2">
      <c r="A233" s="55">
        <v>3632</v>
      </c>
      <c r="B233" s="87" t="s">
        <v>506</v>
      </c>
      <c r="C233" s="52" t="s">
        <v>507</v>
      </c>
      <c r="D233" s="244"/>
      <c r="E233" s="244">
        <v>58750</v>
      </c>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786299</v>
      </c>
      <c r="F236" s="54" t="str">
        <f t="shared" ref="F236:F239" si="57">IF(D236&lt;&gt;0,IF(E236/D236&gt;=100,"&gt;&gt;100",E236/D236*100),"-")</f>
        <v>-</v>
      </c>
    </row>
    <row r="237" spans="1:6" ht="12.75" customHeight="1" x14ac:dyDescent="0.2">
      <c r="A237" s="55" t="s">
        <v>514</v>
      </c>
      <c r="B237" s="87" t="s">
        <v>515</v>
      </c>
      <c r="C237" s="52" t="s">
        <v>514</v>
      </c>
      <c r="D237" s="244"/>
      <c r="E237" s="244">
        <v>553000</v>
      </c>
      <c r="F237" s="54" t="str">
        <f t="shared" si="57"/>
        <v>-</v>
      </c>
    </row>
    <row r="238" spans="1:6" ht="12.75" customHeight="1" x14ac:dyDescent="0.2">
      <c r="A238" s="55" t="s">
        <v>516</v>
      </c>
      <c r="B238" s="87" t="s">
        <v>517</v>
      </c>
      <c r="C238" s="52" t="s">
        <v>516</v>
      </c>
      <c r="D238" s="244"/>
      <c r="E238" s="244">
        <v>233299</v>
      </c>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3017145</v>
      </c>
      <c r="E252" s="53">
        <f t="shared" si="63"/>
        <v>3523749.03</v>
      </c>
      <c r="F252" s="54">
        <f t="shared" ref="F252:F258" si="64">IF(D252&lt;&gt;0,IF(E252/D252&gt;=100,"&gt;&gt;100",E252/D252*100),"-")</f>
        <v>116.79084134173199</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3017145</v>
      </c>
      <c r="E259" s="53">
        <f t="shared" si="66"/>
        <v>3523749.03</v>
      </c>
      <c r="F259" s="54">
        <f t="shared" ref="F259:F262" si="67">IF(D259&lt;&gt;0,IF(E259/D259&gt;=100,"&gt;&gt;100",E259/D259*100),"-")</f>
        <v>116.79084134173199</v>
      </c>
    </row>
    <row r="260" spans="1:6" ht="12.75" customHeight="1" x14ac:dyDescent="0.2">
      <c r="A260" s="55">
        <v>3721</v>
      </c>
      <c r="B260" s="87" t="s">
        <v>556</v>
      </c>
      <c r="C260" s="52" t="s">
        <v>557</v>
      </c>
      <c r="D260" s="244">
        <v>1131853</v>
      </c>
      <c r="E260" s="244">
        <v>1221400</v>
      </c>
      <c r="F260" s="54">
        <f t="shared" si="67"/>
        <v>107.91153974941976</v>
      </c>
    </row>
    <row r="261" spans="1:6" ht="12.75" customHeight="1" x14ac:dyDescent="0.2">
      <c r="A261" s="55">
        <v>3722</v>
      </c>
      <c r="B261" s="87" t="s">
        <v>558</v>
      </c>
      <c r="C261" s="52" t="s">
        <v>559</v>
      </c>
      <c r="D261" s="244">
        <v>1885292</v>
      </c>
      <c r="E261" s="244">
        <v>2302349.0299999998</v>
      </c>
      <c r="F261" s="54">
        <f t="shared" si="67"/>
        <v>122.12161458278079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4430947</v>
      </c>
      <c r="E263" s="53">
        <f t="shared" si="68"/>
        <v>4346663.5599999996</v>
      </c>
      <c r="F263" s="54">
        <f t="shared" ref="F263:F267" si="69">IF(D263&lt;&gt;0,IF(E263/D263&gt;=100,"&gt;&gt;100",E263/D263*100),"-")</f>
        <v>98.097845900661866</v>
      </c>
    </row>
    <row r="264" spans="1:6" ht="12.75" customHeight="1" x14ac:dyDescent="0.2">
      <c r="A264" s="55">
        <v>381</v>
      </c>
      <c r="B264" s="87" t="s">
        <v>564</v>
      </c>
      <c r="C264" s="52" t="s">
        <v>565</v>
      </c>
      <c r="D264" s="53">
        <f t="shared" ref="D264:E264" si="70">SUM(D265:D267)</f>
        <v>3571264</v>
      </c>
      <c r="E264" s="53">
        <f t="shared" si="70"/>
        <v>3137468.98</v>
      </c>
      <c r="F264" s="54">
        <f t="shared" si="69"/>
        <v>87.853179714521247</v>
      </c>
    </row>
    <row r="265" spans="1:6" ht="12.75" customHeight="1" x14ac:dyDescent="0.2">
      <c r="A265" s="55">
        <v>3811</v>
      </c>
      <c r="B265" s="87" t="s">
        <v>566</v>
      </c>
      <c r="C265" s="52" t="s">
        <v>567</v>
      </c>
      <c r="D265" s="244">
        <v>3571264</v>
      </c>
      <c r="E265" s="244">
        <v>3137468.98</v>
      </c>
      <c r="F265" s="54">
        <f t="shared" si="69"/>
        <v>87.853179714521247</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622856</v>
      </c>
      <c r="E268" s="53">
        <f t="shared" si="71"/>
        <v>678873.54</v>
      </c>
      <c r="F268" s="54">
        <f t="shared" ref="F268:F272" si="72">IF(D268&lt;&gt;0,IF(E268/D268&gt;=100,"&gt;&gt;100",E268/D268*100),"-")</f>
        <v>108.99365824524449</v>
      </c>
    </row>
    <row r="269" spans="1:6" ht="12.75" customHeight="1" x14ac:dyDescent="0.2">
      <c r="A269" s="55">
        <v>3821</v>
      </c>
      <c r="B269" s="87" t="s">
        <v>574</v>
      </c>
      <c r="C269" s="52" t="s">
        <v>575</v>
      </c>
      <c r="D269" s="244">
        <v>381000</v>
      </c>
      <c r="E269" s="244">
        <v>290248.53999999998</v>
      </c>
      <c r="F269" s="54">
        <f t="shared" si="72"/>
        <v>76.180719160104985</v>
      </c>
    </row>
    <row r="270" spans="1:6" ht="12.75" customHeight="1" x14ac:dyDescent="0.2">
      <c r="A270" s="55">
        <v>3822</v>
      </c>
      <c r="B270" s="87" t="s">
        <v>576</v>
      </c>
      <c r="C270" s="52" t="s">
        <v>577</v>
      </c>
      <c r="D270" s="244"/>
      <c r="E270" s="244">
        <v>388625</v>
      </c>
      <c r="F270" s="54" t="str">
        <f t="shared" si="72"/>
        <v>-</v>
      </c>
    </row>
    <row r="271" spans="1:6" ht="12.75" customHeight="1" x14ac:dyDescent="0.2">
      <c r="A271" s="55" t="s">
        <v>578</v>
      </c>
      <c r="B271" s="87" t="s">
        <v>579</v>
      </c>
      <c r="C271" s="52" t="s">
        <v>578</v>
      </c>
      <c r="D271" s="244">
        <v>241856</v>
      </c>
      <c r="E271" s="244"/>
      <c r="F271" s="54">
        <f t="shared" si="72"/>
        <v>0</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395270</v>
      </c>
      <c r="F273" s="54" t="str">
        <f t="shared" ref="F273:F284" si="74">IF(D273&lt;&gt;0,IF(E273/D273&gt;=100,"&gt;&gt;100",E273/D273*100),"-")</f>
        <v>-</v>
      </c>
    </row>
    <row r="274" spans="1:6" ht="12.75" customHeight="1" x14ac:dyDescent="0.2">
      <c r="A274" s="55">
        <v>3831</v>
      </c>
      <c r="B274" s="87" t="s">
        <v>584</v>
      </c>
      <c r="C274" s="52" t="s">
        <v>585</v>
      </c>
      <c r="D274" s="244"/>
      <c r="E274" s="244">
        <v>395270</v>
      </c>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236827</v>
      </c>
      <c r="E279" s="53">
        <f t="shared" si="75"/>
        <v>135051.04</v>
      </c>
      <c r="F279" s="54">
        <f t="shared" si="74"/>
        <v>57.025187161936778</v>
      </c>
    </row>
    <row r="280" spans="1:6" ht="22.8" x14ac:dyDescent="0.2">
      <c r="A280" s="55">
        <v>3861</v>
      </c>
      <c r="B280" s="87" t="s">
        <v>595</v>
      </c>
      <c r="C280" s="52" t="s">
        <v>596</v>
      </c>
      <c r="D280" s="244"/>
      <c r="E280" s="244">
        <v>135051.04</v>
      </c>
      <c r="F280" s="54" t="str">
        <f t="shared" si="74"/>
        <v>-</v>
      </c>
    </row>
    <row r="281" spans="1:6" ht="22.8" x14ac:dyDescent="0.2">
      <c r="A281" s="55">
        <v>3862</v>
      </c>
      <c r="B281" s="87" t="s">
        <v>597</v>
      </c>
      <c r="C281" s="52" t="s">
        <v>598</v>
      </c>
      <c r="D281" s="244">
        <v>236827</v>
      </c>
      <c r="E281" s="244"/>
      <c r="F281" s="54">
        <f t="shared" si="74"/>
        <v>0</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43485599</v>
      </c>
      <c r="E289" s="53">
        <f t="shared" si="79"/>
        <v>46450131.100000001</v>
      </c>
      <c r="F289" s="54">
        <f t="shared" si="76"/>
        <v>106.81727323107589</v>
      </c>
    </row>
    <row r="290" spans="1:6" ht="12.75" customHeight="1" x14ac:dyDescent="0.2">
      <c r="A290" s="55" t="s">
        <v>605</v>
      </c>
      <c r="B290" s="87" t="s">
        <v>616</v>
      </c>
      <c r="C290" s="52" t="s">
        <v>617</v>
      </c>
      <c r="D290" s="53">
        <f>IF(D6&gt;=D289,D6-D289,0)</f>
        <v>24938976</v>
      </c>
      <c r="E290" s="53">
        <f>IF(E6&gt;=E289,E6-E289,0)</f>
        <v>6249767.6400000006</v>
      </c>
      <c r="F290" s="54">
        <f t="shared" si="76"/>
        <v>25.060241607353888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10298329</v>
      </c>
      <c r="E292" s="244">
        <v>19944993.239999998</v>
      </c>
      <c r="F292" s="54">
        <f t="shared" si="76"/>
        <v>193.67213108068307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5793564</v>
      </c>
      <c r="E294" s="244">
        <v>5971352.2199999997</v>
      </c>
      <c r="F294" s="54">
        <f t="shared" si="76"/>
        <v>103.06871935823958</v>
      </c>
    </row>
    <row r="295" spans="1:6" ht="12" x14ac:dyDescent="0.2">
      <c r="A295" s="55">
        <v>9661</v>
      </c>
      <c r="B295" s="87" t="s">
        <v>626</v>
      </c>
      <c r="C295" s="52" t="s">
        <v>627</v>
      </c>
      <c r="D295" s="244">
        <v>2750</v>
      </c>
      <c r="E295" s="244">
        <v>78591.02</v>
      </c>
      <c r="F295" s="54">
        <f t="shared" si="76"/>
        <v>2857.8552727272731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1003825</v>
      </c>
      <c r="E298" s="53">
        <f t="shared" si="80"/>
        <v>692964.85</v>
      </c>
      <c r="F298" s="54">
        <f t="shared" ref="F298:F418" si="81">IF(D298&lt;&gt;0,IF(E298/D298&gt;=100,"&gt;&gt;100",E298/D298*100),"-")</f>
        <v>69.032435932557974</v>
      </c>
    </row>
    <row r="299" spans="1:6" ht="12.75" customHeight="1" x14ac:dyDescent="0.2">
      <c r="A299" s="55">
        <v>71</v>
      </c>
      <c r="B299" s="87" t="s">
        <v>633</v>
      </c>
      <c r="C299" s="52" t="s">
        <v>634</v>
      </c>
      <c r="D299" s="53">
        <f t="shared" ref="D299:E299" si="82">D300+D304</f>
        <v>430422</v>
      </c>
      <c r="E299" s="53">
        <f t="shared" si="82"/>
        <v>561938.61</v>
      </c>
      <c r="F299" s="54">
        <f t="shared" si="81"/>
        <v>130.55527133836097</v>
      </c>
    </row>
    <row r="300" spans="1:6" ht="12" x14ac:dyDescent="0.2">
      <c r="A300" s="55">
        <v>711</v>
      </c>
      <c r="B300" s="87" t="s">
        <v>635</v>
      </c>
      <c r="C300" s="52" t="s">
        <v>636</v>
      </c>
      <c r="D300" s="53">
        <f t="shared" ref="D300:E300" si="83">SUM(D301:D303)</f>
        <v>430422</v>
      </c>
      <c r="E300" s="53">
        <f t="shared" si="83"/>
        <v>561938.61</v>
      </c>
      <c r="F300" s="54">
        <f t="shared" si="81"/>
        <v>130.55527133836097</v>
      </c>
    </row>
    <row r="301" spans="1:6" ht="12.75" customHeight="1" x14ac:dyDescent="0.2">
      <c r="A301" s="55">
        <v>7111</v>
      </c>
      <c r="B301" s="87" t="s">
        <v>637</v>
      </c>
      <c r="C301" s="52" t="s">
        <v>638</v>
      </c>
      <c r="D301" s="244">
        <v>430422</v>
      </c>
      <c r="E301" s="244">
        <v>561938.61</v>
      </c>
      <c r="F301" s="54">
        <f t="shared" si="81"/>
        <v>130.55527133836097</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573403</v>
      </c>
      <c r="E311" s="53">
        <f t="shared" si="85"/>
        <v>131026.24000000001</v>
      </c>
      <c r="F311" s="54">
        <f t="shared" si="81"/>
        <v>22.850637335347042</v>
      </c>
    </row>
    <row r="312" spans="1:6" ht="12.75" customHeight="1" x14ac:dyDescent="0.2">
      <c r="A312" s="55">
        <v>721</v>
      </c>
      <c r="B312" s="87" t="s">
        <v>659</v>
      </c>
      <c r="C312" s="52" t="s">
        <v>660</v>
      </c>
      <c r="D312" s="53">
        <f t="shared" ref="D312:E312" si="86">SUM(D313:D316)</f>
        <v>573403</v>
      </c>
      <c r="E312" s="53">
        <f t="shared" si="86"/>
        <v>131026.24000000001</v>
      </c>
      <c r="F312" s="54">
        <f t="shared" si="81"/>
        <v>22.850637335347042</v>
      </c>
    </row>
    <row r="313" spans="1:6" ht="12.75" customHeight="1" x14ac:dyDescent="0.2">
      <c r="A313" s="55">
        <v>7211</v>
      </c>
      <c r="B313" s="87" t="s">
        <v>661</v>
      </c>
      <c r="C313" s="52" t="s">
        <v>662</v>
      </c>
      <c r="D313" s="244">
        <v>162424</v>
      </c>
      <c r="E313" s="244">
        <v>131026.24000000001</v>
      </c>
      <c r="F313" s="54">
        <f t="shared" si="81"/>
        <v>80.669260700389117</v>
      </c>
    </row>
    <row r="314" spans="1:6" ht="12.75" customHeight="1" x14ac:dyDescent="0.2">
      <c r="A314" s="55">
        <v>7212</v>
      </c>
      <c r="B314" s="87" t="s">
        <v>663</v>
      </c>
      <c r="C314" s="52" t="s">
        <v>664</v>
      </c>
      <c r="D314" s="244">
        <v>410979</v>
      </c>
      <c r="E314" s="244"/>
      <c r="F314" s="54">
        <f t="shared" si="81"/>
        <v>0</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27606478</v>
      </c>
      <c r="E350" s="53">
        <f t="shared" si="95"/>
        <v>7351150.0299999993</v>
      </c>
      <c r="F350" s="54">
        <f t="shared" si="81"/>
        <v>26.628351613704577</v>
      </c>
    </row>
    <row r="351" spans="1:6" ht="12.75" customHeight="1" x14ac:dyDescent="0.2">
      <c r="A351" s="55">
        <v>41</v>
      </c>
      <c r="B351" s="87" t="s">
        <v>737</v>
      </c>
      <c r="C351" s="52" t="s">
        <v>738</v>
      </c>
      <c r="D351" s="53">
        <f t="shared" ref="D351:E351" si="96">D352+D356</f>
        <v>521858</v>
      </c>
      <c r="E351" s="53">
        <f t="shared" si="96"/>
        <v>379542.71</v>
      </c>
      <c r="F351" s="54">
        <f t="shared" si="81"/>
        <v>72.729115966412323</v>
      </c>
    </row>
    <row r="352" spans="1:6" ht="12.75" customHeight="1" x14ac:dyDescent="0.2">
      <c r="A352" s="55">
        <v>411</v>
      </c>
      <c r="B352" s="87" t="s">
        <v>739</v>
      </c>
      <c r="C352" s="52" t="s">
        <v>740</v>
      </c>
      <c r="D352" s="53">
        <f t="shared" ref="D352:E352" si="97">SUM(D353:D355)</f>
        <v>335539</v>
      </c>
      <c r="E352" s="53">
        <f t="shared" si="97"/>
        <v>0</v>
      </c>
      <c r="F352" s="54">
        <f t="shared" si="81"/>
        <v>0</v>
      </c>
    </row>
    <row r="353" spans="1:6" ht="12.75" customHeight="1" x14ac:dyDescent="0.2">
      <c r="A353" s="55">
        <v>4111</v>
      </c>
      <c r="B353" s="87" t="s">
        <v>637</v>
      </c>
      <c r="C353" s="52" t="s">
        <v>741</v>
      </c>
      <c r="D353" s="244">
        <v>335539</v>
      </c>
      <c r="E353" s="244"/>
      <c r="F353" s="54">
        <f t="shared" si="81"/>
        <v>0</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186319</v>
      </c>
      <c r="E356" s="53">
        <f t="shared" si="98"/>
        <v>379542.71</v>
      </c>
      <c r="F356" s="54">
        <f t="shared" si="81"/>
        <v>203.70585393867509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166319</v>
      </c>
      <c r="E359" s="244">
        <v>379542.71</v>
      </c>
      <c r="F359" s="54">
        <f t="shared" si="81"/>
        <v>228.20165465160323</v>
      </c>
    </row>
    <row r="360" spans="1:6" ht="12.75" customHeight="1" x14ac:dyDescent="0.2">
      <c r="A360" s="55">
        <v>4124</v>
      </c>
      <c r="B360" s="87" t="s">
        <v>651</v>
      </c>
      <c r="C360" s="52" t="s">
        <v>750</v>
      </c>
      <c r="D360" s="244">
        <v>20000</v>
      </c>
      <c r="E360" s="244"/>
      <c r="F360" s="54">
        <f t="shared" si="81"/>
        <v>0</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16484609</v>
      </c>
      <c r="E363" s="53">
        <f t="shared" si="99"/>
        <v>3427374.25</v>
      </c>
      <c r="F363" s="54">
        <f t="shared" si="81"/>
        <v>20.791359079247801</v>
      </c>
    </row>
    <row r="364" spans="1:6" ht="12.75" customHeight="1" x14ac:dyDescent="0.2">
      <c r="A364" s="55">
        <v>421</v>
      </c>
      <c r="B364" s="87" t="s">
        <v>755</v>
      </c>
      <c r="C364" s="52" t="s">
        <v>756</v>
      </c>
      <c r="D364" s="53">
        <f t="shared" ref="D364:E364" si="100">SUM(D365:D368)</f>
        <v>10886168</v>
      </c>
      <c r="E364" s="53">
        <f t="shared" si="100"/>
        <v>1989035.87</v>
      </c>
      <c r="F364" s="54">
        <f t="shared" si="81"/>
        <v>18.271221517066429</v>
      </c>
    </row>
    <row r="365" spans="1:6" ht="12.75" customHeight="1" x14ac:dyDescent="0.2">
      <c r="A365" s="55">
        <v>4211</v>
      </c>
      <c r="B365" s="87" t="s">
        <v>661</v>
      </c>
      <c r="C365" s="52" t="s">
        <v>757</v>
      </c>
      <c r="D365" s="244">
        <v>235478</v>
      </c>
      <c r="E365" s="244"/>
      <c r="F365" s="54">
        <f t="shared" si="81"/>
        <v>0</v>
      </c>
    </row>
    <row r="366" spans="1:6" ht="12.75" customHeight="1" x14ac:dyDescent="0.2">
      <c r="A366" s="55">
        <v>4212</v>
      </c>
      <c r="B366" s="87" t="s">
        <v>663</v>
      </c>
      <c r="C366" s="52" t="s">
        <v>758</v>
      </c>
      <c r="D366" s="244">
        <v>747079</v>
      </c>
      <c r="E366" s="244">
        <v>584549.54</v>
      </c>
      <c r="F366" s="54">
        <f t="shared" si="81"/>
        <v>78.244675596556718</v>
      </c>
    </row>
    <row r="367" spans="1:6" ht="12.75" customHeight="1" x14ac:dyDescent="0.2">
      <c r="A367" s="55">
        <v>4213</v>
      </c>
      <c r="B367" s="87" t="s">
        <v>665</v>
      </c>
      <c r="C367" s="52" t="s">
        <v>759</v>
      </c>
      <c r="D367" s="244">
        <v>9706445</v>
      </c>
      <c r="E367" s="244">
        <v>1123548.83</v>
      </c>
      <c r="F367" s="54">
        <f t="shared" si="81"/>
        <v>11.575286626566164</v>
      </c>
    </row>
    <row r="368" spans="1:6" ht="12.75" customHeight="1" x14ac:dyDescent="0.2">
      <c r="A368" s="55">
        <v>4214</v>
      </c>
      <c r="B368" s="87" t="s">
        <v>667</v>
      </c>
      <c r="C368" s="52" t="s">
        <v>760</v>
      </c>
      <c r="D368" s="244">
        <v>197166</v>
      </c>
      <c r="E368" s="244">
        <v>280937.5</v>
      </c>
      <c r="F368" s="54">
        <f t="shared" si="81"/>
        <v>142.48780215655842</v>
      </c>
    </row>
    <row r="369" spans="1:6" ht="12.75" customHeight="1" x14ac:dyDescent="0.2">
      <c r="A369" s="55">
        <v>422</v>
      </c>
      <c r="B369" s="87" t="s">
        <v>761</v>
      </c>
      <c r="C369" s="52" t="s">
        <v>762</v>
      </c>
      <c r="D369" s="53">
        <f t="shared" ref="D369:E369" si="101">SUM(D370:D377)</f>
        <v>5042655</v>
      </c>
      <c r="E369" s="53">
        <f t="shared" si="101"/>
        <v>808159.94000000006</v>
      </c>
      <c r="F369" s="54">
        <f t="shared" si="81"/>
        <v>16.02647692534984</v>
      </c>
    </row>
    <row r="370" spans="1:6" ht="12.75" customHeight="1" x14ac:dyDescent="0.2">
      <c r="A370" s="55">
        <v>4221</v>
      </c>
      <c r="B370" s="87" t="s">
        <v>671</v>
      </c>
      <c r="C370" s="52" t="s">
        <v>763</v>
      </c>
      <c r="D370" s="244">
        <v>214185</v>
      </c>
      <c r="E370" s="244">
        <v>217326.84</v>
      </c>
      <c r="F370" s="54">
        <f t="shared" si="81"/>
        <v>101.46688143427411</v>
      </c>
    </row>
    <row r="371" spans="1:6" ht="12.75" customHeight="1" x14ac:dyDescent="0.2">
      <c r="A371" s="55">
        <v>4222</v>
      </c>
      <c r="B371" s="87" t="s">
        <v>764</v>
      </c>
      <c r="C371" s="52" t="s">
        <v>765</v>
      </c>
      <c r="D371" s="244">
        <v>30334</v>
      </c>
      <c r="E371" s="244">
        <v>9800</v>
      </c>
      <c r="F371" s="54">
        <f t="shared" si="81"/>
        <v>32.306982264126063</v>
      </c>
    </row>
    <row r="372" spans="1:6" ht="12.75" customHeight="1" x14ac:dyDescent="0.2">
      <c r="A372" s="55">
        <v>4223</v>
      </c>
      <c r="B372" s="87" t="s">
        <v>675</v>
      </c>
      <c r="C372" s="52" t="s">
        <v>766</v>
      </c>
      <c r="D372" s="244">
        <v>114510</v>
      </c>
      <c r="E372" s="244">
        <v>26768.81</v>
      </c>
      <c r="F372" s="54">
        <f t="shared" si="81"/>
        <v>23.376831717753909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4683626</v>
      </c>
      <c r="E376" s="244">
        <v>554264.29</v>
      </c>
      <c r="F376" s="54">
        <f t="shared" si="81"/>
        <v>11.834085172471074</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193672</v>
      </c>
      <c r="E378" s="53">
        <f t="shared" si="102"/>
        <v>54889.2</v>
      </c>
      <c r="F378" s="54">
        <f t="shared" si="81"/>
        <v>28.341319344045601</v>
      </c>
    </row>
    <row r="379" spans="1:6" ht="12.75" customHeight="1" x14ac:dyDescent="0.2">
      <c r="A379" s="55">
        <v>4231</v>
      </c>
      <c r="B379" s="87" t="s">
        <v>689</v>
      </c>
      <c r="C379" s="52" t="s">
        <v>774</v>
      </c>
      <c r="D379" s="244">
        <v>193672</v>
      </c>
      <c r="E379" s="244">
        <v>54889.2</v>
      </c>
      <c r="F379" s="54">
        <f t="shared" si="81"/>
        <v>28.341319344045601</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145876</v>
      </c>
      <c r="E383" s="53">
        <f t="shared" si="103"/>
        <v>147264.24</v>
      </c>
      <c r="F383" s="54">
        <f t="shared" si="81"/>
        <v>100.95165757218459</v>
      </c>
    </row>
    <row r="384" spans="1:6" ht="12.75" customHeight="1" x14ac:dyDescent="0.2">
      <c r="A384" s="55">
        <v>4241</v>
      </c>
      <c r="B384" s="87" t="s">
        <v>780</v>
      </c>
      <c r="C384" s="52" t="s">
        <v>781</v>
      </c>
      <c r="D384" s="244">
        <v>120520</v>
      </c>
      <c r="E384" s="244">
        <v>105530.24000000001</v>
      </c>
      <c r="F384" s="54">
        <f t="shared" si="81"/>
        <v>87.562429472286766</v>
      </c>
    </row>
    <row r="385" spans="1:6" ht="12.75" customHeight="1" x14ac:dyDescent="0.2">
      <c r="A385" s="55">
        <v>4242</v>
      </c>
      <c r="B385" s="87" t="s">
        <v>701</v>
      </c>
      <c r="C385" s="52" t="s">
        <v>782</v>
      </c>
      <c r="D385" s="244"/>
      <c r="E385" s="244">
        <v>15000</v>
      </c>
      <c r="F385" s="54" t="str">
        <f t="shared" si="81"/>
        <v>-</v>
      </c>
    </row>
    <row r="386" spans="1:6" ht="12.75" customHeight="1" x14ac:dyDescent="0.2">
      <c r="A386" s="55">
        <v>4243</v>
      </c>
      <c r="B386" s="87" t="s">
        <v>703</v>
      </c>
      <c r="C386" s="52" t="s">
        <v>783</v>
      </c>
      <c r="D386" s="244">
        <v>25356</v>
      </c>
      <c r="E386" s="244">
        <v>26734</v>
      </c>
      <c r="F386" s="54">
        <f t="shared" si="81"/>
        <v>105.43461113740338</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216238</v>
      </c>
      <c r="E391" s="53">
        <f t="shared" si="105"/>
        <v>428025</v>
      </c>
      <c r="F391" s="54">
        <f t="shared" si="81"/>
        <v>197.9416198817969</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200863</v>
      </c>
      <c r="E394" s="244">
        <v>19275</v>
      </c>
      <c r="F394" s="54">
        <f t="shared" si="81"/>
        <v>9.5960928593120673</v>
      </c>
    </row>
    <row r="395" spans="1:6" ht="12.75" customHeight="1" x14ac:dyDescent="0.2">
      <c r="A395" s="55">
        <v>4264</v>
      </c>
      <c r="B395" s="87" t="s">
        <v>721</v>
      </c>
      <c r="C395" s="52" t="s">
        <v>795</v>
      </c>
      <c r="D395" s="244">
        <v>15375</v>
      </c>
      <c r="E395" s="244">
        <v>408750</v>
      </c>
      <c r="F395" s="54">
        <f t="shared" si="81"/>
        <v>2658.5365853658536</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10600011</v>
      </c>
      <c r="E402" s="53">
        <f t="shared" si="109"/>
        <v>3544233.07</v>
      </c>
      <c r="F402" s="54">
        <f t="shared" si="81"/>
        <v>33.436126339868892</v>
      </c>
    </row>
    <row r="403" spans="1:6" ht="12.75" customHeight="1" x14ac:dyDescent="0.2">
      <c r="A403" s="55">
        <v>451</v>
      </c>
      <c r="B403" s="87" t="s">
        <v>808</v>
      </c>
      <c r="C403" s="52" t="s">
        <v>809</v>
      </c>
      <c r="D403" s="244">
        <v>10600011</v>
      </c>
      <c r="E403" s="244">
        <v>3544233.07</v>
      </c>
      <c r="F403" s="54">
        <f t="shared" si="81"/>
        <v>33.436126339868892</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26602653</v>
      </c>
      <c r="E408" s="53">
        <f t="shared" si="111"/>
        <v>6658185.1799999997</v>
      </c>
      <c r="F408" s="54">
        <f t="shared" si="81"/>
        <v>25.028275112260417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11760202</v>
      </c>
      <c r="E410" s="244">
        <v>23070542.100000001</v>
      </c>
      <c r="F410" s="54">
        <f t="shared" si="81"/>
        <v>196.17470941400498</v>
      </c>
    </row>
    <row r="411" spans="1:6" ht="12.75" customHeight="1" x14ac:dyDescent="0.2">
      <c r="A411" s="55">
        <v>97</v>
      </c>
      <c r="B411" s="87" t="s">
        <v>824</v>
      </c>
      <c r="C411" s="52" t="s">
        <v>825</v>
      </c>
      <c r="D411" s="244">
        <v>699147</v>
      </c>
      <c r="E411" s="244">
        <v>375826.88</v>
      </c>
      <c r="F411" s="54">
        <f t="shared" si="81"/>
        <v>53.755058664343835</v>
      </c>
    </row>
    <row r="412" spans="1:6" ht="12.75" customHeight="1" x14ac:dyDescent="0.2">
      <c r="A412" s="55" t="s">
        <v>605</v>
      </c>
      <c r="B412" s="87" t="s">
        <v>826</v>
      </c>
      <c r="C412" s="52" t="s">
        <v>827</v>
      </c>
      <c r="D412" s="53">
        <f>D6+D298</f>
        <v>69428400</v>
      </c>
      <c r="E412" s="53">
        <f>E6+E298</f>
        <v>53392863.590000004</v>
      </c>
      <c r="F412" s="54">
        <f t="shared" si="81"/>
        <v>76.903491352242028</v>
      </c>
    </row>
    <row r="413" spans="1:6" ht="12.75" customHeight="1" x14ac:dyDescent="0.2">
      <c r="A413" s="55" t="s">
        <v>605</v>
      </c>
      <c r="B413" s="87" t="s">
        <v>828</v>
      </c>
      <c r="C413" s="52" t="s">
        <v>829</v>
      </c>
      <c r="D413" s="53">
        <f t="shared" ref="D413:E413" si="112">D289+D350</f>
        <v>71092077</v>
      </c>
      <c r="E413" s="53">
        <f t="shared" si="112"/>
        <v>53801281.130000003</v>
      </c>
      <c r="F413" s="54">
        <f t="shared" si="81"/>
        <v>75.678308188970206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1663677</v>
      </c>
      <c r="E415" s="53">
        <f t="shared" si="114"/>
        <v>408417.53999999911</v>
      </c>
      <c r="F415" s="54">
        <f t="shared" si="81"/>
        <v>24.549088555049995</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1461873</v>
      </c>
      <c r="E417" s="53">
        <f t="shared" si="116"/>
        <v>3125548.8600000031</v>
      </c>
      <c r="F417" s="54">
        <f t="shared" si="81"/>
        <v>213.80440434976248</v>
      </c>
    </row>
    <row r="418" spans="1:6" ht="12.75" customHeight="1" x14ac:dyDescent="0.2">
      <c r="A418" s="57" t="s">
        <v>839</v>
      </c>
      <c r="B418" s="235" t="s">
        <v>840</v>
      </c>
      <c r="C418" s="58" t="s">
        <v>841</v>
      </c>
      <c r="D418" s="64">
        <f t="shared" ref="D418:E418" si="117">D294+D411</f>
        <v>6492711</v>
      </c>
      <c r="E418" s="64">
        <f t="shared" si="117"/>
        <v>6347179.0999999996</v>
      </c>
      <c r="F418" s="59">
        <f t="shared" si="81"/>
        <v>97.758534146984204</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673287</v>
      </c>
      <c r="E420" s="53">
        <f t="shared" si="118"/>
        <v>0</v>
      </c>
      <c r="F420" s="54">
        <f t="shared" ref="F420:F647" si="119">IF(D420&lt;&gt;0,IF(E420/D420&gt;=100,"&gt;&gt;100",E420/D420*100),"-")</f>
        <v>0</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673287</v>
      </c>
      <c r="E484" s="53">
        <f t="shared" si="137"/>
        <v>0</v>
      </c>
      <c r="F484" s="54">
        <f t="shared" si="119"/>
        <v>0</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673287</v>
      </c>
      <c r="E507" s="53">
        <f t="shared" si="142"/>
        <v>0</v>
      </c>
      <c r="F507" s="54">
        <f t="shared" si="119"/>
        <v>0</v>
      </c>
    </row>
    <row r="508" spans="1:6" ht="12.75" customHeight="1" x14ac:dyDescent="0.2">
      <c r="A508" s="55">
        <v>8471</v>
      </c>
      <c r="B508" s="87" t="s">
        <v>1019</v>
      </c>
      <c r="C508" s="52" t="s">
        <v>1020</v>
      </c>
      <c r="D508" s="244">
        <v>673287</v>
      </c>
      <c r="E508" s="244"/>
      <c r="F508" s="54">
        <f t="shared" si="119"/>
        <v>0</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1250000</v>
      </c>
      <c r="E528" s="53">
        <f t="shared" si="148"/>
        <v>1923287.24</v>
      </c>
      <c r="F528" s="54">
        <f t="shared" si="119"/>
        <v>153.86297920000001</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1250000</v>
      </c>
      <c r="E593" s="53">
        <f t="shared" si="167"/>
        <v>1923287.24</v>
      </c>
      <c r="F593" s="54">
        <f t="shared" si="119"/>
        <v>153.86297920000001</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1250000</v>
      </c>
      <c r="E605" s="53">
        <f t="shared" si="171"/>
        <v>1250000.04</v>
      </c>
      <c r="F605" s="54">
        <f t="shared" si="119"/>
        <v>100.00000319999999</v>
      </c>
    </row>
    <row r="606" spans="1:6" ht="22.8" x14ac:dyDescent="0.2">
      <c r="A606" s="55">
        <v>5443</v>
      </c>
      <c r="B606" s="87" t="s">
        <v>1206</v>
      </c>
      <c r="C606" s="52" t="s">
        <v>1207</v>
      </c>
      <c r="D606" s="244">
        <v>1250000</v>
      </c>
      <c r="E606" s="244">
        <v>1250000.04</v>
      </c>
      <c r="F606" s="54">
        <f t="shared" si="119"/>
        <v>100.00000319999999</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673287.2</v>
      </c>
      <c r="F617" s="54" t="str">
        <f t="shared" si="119"/>
        <v>-</v>
      </c>
    </row>
    <row r="618" spans="1:6" ht="12.75" customHeight="1" x14ac:dyDescent="0.2">
      <c r="A618" s="55">
        <v>5471</v>
      </c>
      <c r="B618" s="87" t="s">
        <v>1230</v>
      </c>
      <c r="C618" s="52" t="s">
        <v>1231</v>
      </c>
      <c r="D618" s="244"/>
      <c r="E618" s="244">
        <v>673287.2</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576713</v>
      </c>
      <c r="E636" s="53">
        <f t="shared" si="179"/>
        <v>1923287.24</v>
      </c>
      <c r="F636" s="54">
        <f t="shared" si="119"/>
        <v>333.4912235375308</v>
      </c>
    </row>
    <row r="637" spans="1:6" ht="12.75" customHeight="1" x14ac:dyDescent="0.2">
      <c r="A637" s="55">
        <v>92213</v>
      </c>
      <c r="B637" s="87" t="s">
        <v>1268</v>
      </c>
      <c r="C637" s="52" t="s">
        <v>1269</v>
      </c>
      <c r="D637" s="244">
        <v>1402102</v>
      </c>
      <c r="E637" s="244">
        <v>825389.35</v>
      </c>
      <c r="F637" s="54">
        <f t="shared" si="119"/>
        <v>58.867996051642457</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70101687</v>
      </c>
      <c r="E639" s="53">
        <f t="shared" si="180"/>
        <v>53392863.590000004</v>
      </c>
      <c r="F639" s="54">
        <f t="shared" si="119"/>
        <v>76.164876873790504</v>
      </c>
    </row>
    <row r="640" spans="1:6" ht="12.75" customHeight="1" x14ac:dyDescent="0.2">
      <c r="A640" s="55" t="s">
        <v>605</v>
      </c>
      <c r="B640" s="87" t="s">
        <v>1274</v>
      </c>
      <c r="C640" s="52" t="s">
        <v>1275</v>
      </c>
      <c r="D640" s="53">
        <f t="shared" ref="D640:E640" si="181">D413+D528</f>
        <v>72342077</v>
      </c>
      <c r="E640" s="53">
        <f t="shared" si="181"/>
        <v>55724568.370000005</v>
      </c>
      <c r="F640" s="54">
        <f t="shared" si="119"/>
        <v>77.029262471963591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2240390</v>
      </c>
      <c r="E642" s="53">
        <f t="shared" si="183"/>
        <v>2331704.7800000012</v>
      </c>
      <c r="F642" s="54">
        <f t="shared" si="119"/>
        <v>104.07584304518416</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59771</v>
      </c>
      <c r="E644" s="53">
        <f t="shared" si="185"/>
        <v>2300159.510000003</v>
      </c>
      <c r="F644" s="54">
        <f t="shared" si="119"/>
        <v>3848.2868113299141</v>
      </c>
    </row>
    <row r="645" spans="1:6" ht="22.8" x14ac:dyDescent="0.2">
      <c r="A645" s="55" t="s">
        <v>605</v>
      </c>
      <c r="B645" s="87" t="s">
        <v>1284</v>
      </c>
      <c r="C645" s="52" t="s">
        <v>1285</v>
      </c>
      <c r="D645" s="53">
        <f t="shared" ref="D645:E645" si="186">IF(D641+D643-D642-D644&gt;=0,D641+D643-D642-D644,0)</f>
        <v>0</v>
      </c>
      <c r="E645" s="53">
        <f t="shared" si="186"/>
        <v>0</v>
      </c>
      <c r="F645" s="54" t="str">
        <f t="shared" si="119"/>
        <v>-</v>
      </c>
    </row>
    <row r="646" spans="1:6" ht="22.8" x14ac:dyDescent="0.2">
      <c r="A646" s="55" t="s">
        <v>605</v>
      </c>
      <c r="B646" s="87" t="s">
        <v>1286</v>
      </c>
      <c r="C646" s="52" t="s">
        <v>1287</v>
      </c>
      <c r="D646" s="53">
        <f t="shared" ref="D646:E646" si="187">IF(D642+D644-D641-D643&gt;=0,D642+D644-D641-D643,0)</f>
        <v>2300161</v>
      </c>
      <c r="E646" s="53">
        <f t="shared" si="187"/>
        <v>4631864.2900000047</v>
      </c>
      <c r="F646" s="54">
        <f t="shared" si="119"/>
        <v>201.37130792148918</v>
      </c>
    </row>
    <row r="647" spans="1:6" ht="22.8" x14ac:dyDescent="0.2">
      <c r="A647" s="57" t="s">
        <v>1288</v>
      </c>
      <c r="B647" s="235" t="s">
        <v>1289</v>
      </c>
      <c r="C647" s="58" t="s">
        <v>1288</v>
      </c>
      <c r="D647" s="245">
        <v>1570355</v>
      </c>
      <c r="E647" s="245">
        <v>1742940.9</v>
      </c>
      <c r="F647" s="59">
        <f t="shared" si="119"/>
        <v>110.99024742812931</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6535642</v>
      </c>
      <c r="E649" s="244">
        <v>3774913.84</v>
      </c>
      <c r="F649" s="54">
        <f t="shared" ref="F649:F724" si="188">IF(D649&lt;&gt;0,IF(E649/D649&gt;=100,"&gt;&gt;100",E649/D649*100),"-")</f>
        <v>57.758883366010558</v>
      </c>
    </row>
    <row r="650" spans="1:6" ht="12.75" customHeight="1" x14ac:dyDescent="0.2">
      <c r="A650" s="55" t="s">
        <v>1293</v>
      </c>
      <c r="B650" s="87" t="s">
        <v>1294</v>
      </c>
      <c r="C650" s="52" t="s">
        <v>1293</v>
      </c>
      <c r="D650" s="244">
        <v>102382127</v>
      </c>
      <c r="E650" s="244">
        <v>72273899.629999995</v>
      </c>
      <c r="F650" s="54">
        <f t="shared" si="188"/>
        <v>70.592301359396444</v>
      </c>
    </row>
    <row r="651" spans="1:6" ht="12.75" customHeight="1" x14ac:dyDescent="0.2">
      <c r="A651" s="55" t="s">
        <v>1295</v>
      </c>
      <c r="B651" s="87" t="s">
        <v>1296</v>
      </c>
      <c r="C651" s="52" t="s">
        <v>1295</v>
      </c>
      <c r="D651" s="244">
        <v>105142855</v>
      </c>
      <c r="E651" s="244">
        <v>74420906.25</v>
      </c>
      <c r="F651" s="54">
        <f t="shared" si="188"/>
        <v>70.780754669444718</v>
      </c>
    </row>
    <row r="652" spans="1:6" ht="22.8" x14ac:dyDescent="0.2">
      <c r="A652" s="55">
        <v>11</v>
      </c>
      <c r="B652" s="87" t="s">
        <v>1297</v>
      </c>
      <c r="C652" s="52" t="s">
        <v>1298</v>
      </c>
      <c r="D652" s="53">
        <f t="shared" ref="D652:E652" si="189">+D649+D650-D651</f>
        <v>3774914</v>
      </c>
      <c r="E652" s="53">
        <f t="shared" si="189"/>
        <v>1627907.2199999988</v>
      </c>
      <c r="F652" s="54">
        <f t="shared" si="188"/>
        <v>43.124352501805305</v>
      </c>
    </row>
    <row r="653" spans="1:6" ht="22.8" x14ac:dyDescent="0.2">
      <c r="A653" s="55" t="s">
        <v>605</v>
      </c>
      <c r="B653" s="87" t="s">
        <v>1299</v>
      </c>
      <c r="C653" s="52" t="s">
        <v>1300</v>
      </c>
      <c r="D653" s="264">
        <v>56</v>
      </c>
      <c r="E653" s="264">
        <v>49</v>
      </c>
      <c r="F653" s="54">
        <f t="shared" si="188"/>
        <v>87.5</v>
      </c>
    </row>
    <row r="654" spans="1:6" ht="22.8" x14ac:dyDescent="0.2">
      <c r="A654" s="55" t="s">
        <v>605</v>
      </c>
      <c r="B654" s="87" t="s">
        <v>1301</v>
      </c>
      <c r="C654" s="52" t="s">
        <v>1302</v>
      </c>
      <c r="D654" s="264">
        <v>91</v>
      </c>
      <c r="E654" s="264">
        <v>97</v>
      </c>
      <c r="F654" s="54">
        <f t="shared" si="188"/>
        <v>106.5934065934066</v>
      </c>
    </row>
    <row r="655" spans="1:6" ht="12.75" customHeight="1" x14ac:dyDescent="0.2">
      <c r="A655" s="55" t="s">
        <v>605</v>
      </c>
      <c r="B655" s="87" t="s">
        <v>1303</v>
      </c>
      <c r="C655" s="52" t="s">
        <v>1304</v>
      </c>
      <c r="D655" s="264">
        <v>65</v>
      </c>
      <c r="E655" s="264">
        <v>44</v>
      </c>
      <c r="F655" s="54">
        <f t="shared" si="188"/>
        <v>67.692307692307693</v>
      </c>
    </row>
    <row r="656" spans="1:6" ht="12.75" customHeight="1" x14ac:dyDescent="0.2">
      <c r="A656" s="55" t="s">
        <v>605</v>
      </c>
      <c r="B656" s="87" t="s">
        <v>1305</v>
      </c>
      <c r="C656" s="52" t="s">
        <v>1306</v>
      </c>
      <c r="D656" s="264">
        <v>85</v>
      </c>
      <c r="E656" s="264">
        <v>89</v>
      </c>
      <c r="F656" s="54">
        <f t="shared" si="188"/>
        <v>104.70588235294119</v>
      </c>
    </row>
    <row r="657" spans="1:6" ht="22.8" x14ac:dyDescent="0.2">
      <c r="A657" s="55" t="s">
        <v>1307</v>
      </c>
      <c r="B657" s="87" t="s">
        <v>1308</v>
      </c>
      <c r="C657" s="52" t="s">
        <v>1309</v>
      </c>
      <c r="D657" s="244">
        <v>185540</v>
      </c>
      <c r="E657" s="244">
        <v>210433.53</v>
      </c>
      <c r="F657" s="54">
        <f t="shared" si="188"/>
        <v>113.4167996119435</v>
      </c>
    </row>
    <row r="658" spans="1:6" ht="12.75" customHeight="1" x14ac:dyDescent="0.2">
      <c r="A658" s="55">
        <v>61315</v>
      </c>
      <c r="B658" s="87" t="s">
        <v>1310</v>
      </c>
      <c r="C658" s="52" t="s">
        <v>1311</v>
      </c>
      <c r="D658" s="244">
        <v>44680</v>
      </c>
      <c r="E658" s="244">
        <v>60795.01</v>
      </c>
      <c r="F658" s="54">
        <f t="shared" si="188"/>
        <v>136.06761414503134</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4346</v>
      </c>
      <c r="E660" s="244"/>
      <c r="F660" s="54">
        <f t="shared" si="188"/>
        <v>0</v>
      </c>
    </row>
    <row r="661" spans="1:6" ht="12.75" customHeight="1" x14ac:dyDescent="0.2">
      <c r="A661" s="55">
        <v>63311</v>
      </c>
      <c r="B661" s="87" t="s">
        <v>1316</v>
      </c>
      <c r="C661" s="52" t="s">
        <v>1317</v>
      </c>
      <c r="D661" s="244">
        <v>18764774</v>
      </c>
      <c r="E661" s="244">
        <v>18282745.5</v>
      </c>
      <c r="F661" s="54">
        <f t="shared" si="188"/>
        <v>97.431205406470653</v>
      </c>
    </row>
    <row r="662" spans="1:6" ht="12.75" customHeight="1" x14ac:dyDescent="0.2">
      <c r="A662" s="55">
        <v>63312</v>
      </c>
      <c r="B662" s="87" t="s">
        <v>1318</v>
      </c>
      <c r="C662" s="52" t="s">
        <v>1319</v>
      </c>
      <c r="D662" s="244">
        <v>349811</v>
      </c>
      <c r="E662" s="244">
        <v>35000</v>
      </c>
      <c r="F662" s="54">
        <f t="shared" si="188"/>
        <v>10.005402917575491</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4086192</v>
      </c>
      <c r="E665" s="244">
        <v>1951600.23</v>
      </c>
      <c r="F665" s="54">
        <f t="shared" si="188"/>
        <v>47.760854849698688</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548441</v>
      </c>
      <c r="E669" s="244">
        <v>204264.7</v>
      </c>
      <c r="F669" s="54">
        <f t="shared" si="188"/>
        <v>37.244607897659002</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401300</v>
      </c>
      <c r="E675" s="244">
        <v>119400</v>
      </c>
      <c r="F675" s="54">
        <f t="shared" si="188"/>
        <v>29.753301769249941</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80000</v>
      </c>
      <c r="E677" s="244">
        <v>82000</v>
      </c>
      <c r="F677" s="54">
        <f t="shared" si="188"/>
        <v>102.49999999999999</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1438308</v>
      </c>
      <c r="E694" s="244">
        <v>664208.25</v>
      </c>
      <c r="F694" s="54">
        <f t="shared" si="188"/>
        <v>46.179834221877378</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16740285</v>
      </c>
      <c r="E698" s="244">
        <v>934630.97</v>
      </c>
      <c r="F698" s="54">
        <f t="shared" si="188"/>
        <v>5.5831246003278912</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1139594</v>
      </c>
      <c r="E710" s="244">
        <v>1427150.4</v>
      </c>
      <c r="F710" s="54">
        <f t="shared" si="188"/>
        <v>125.23323218619964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25500</v>
      </c>
      <c r="E712" s="244">
        <v>14854.46</v>
      </c>
      <c r="F712" s="54">
        <f t="shared" si="188"/>
        <v>58.252784313725492</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350504</v>
      </c>
      <c r="E716" s="244">
        <v>176250.61</v>
      </c>
      <c r="F716" s="54">
        <f t="shared" si="188"/>
        <v>50.284906876954324</v>
      </c>
    </row>
    <row r="717" spans="1:6" ht="12.75" customHeight="1" x14ac:dyDescent="0.2">
      <c r="A717" s="55">
        <v>31215</v>
      </c>
      <c r="B717" s="87" t="s">
        <v>1410</v>
      </c>
      <c r="C717" s="52" t="s">
        <v>1411</v>
      </c>
      <c r="D717" s="244">
        <v>63307</v>
      </c>
      <c r="E717" s="244">
        <v>51232.93</v>
      </c>
      <c r="F717" s="54">
        <f t="shared" si="188"/>
        <v>80.927748906124137</v>
      </c>
    </row>
    <row r="718" spans="1:6" ht="12.75" customHeight="1" x14ac:dyDescent="0.2">
      <c r="A718" s="55">
        <v>32121</v>
      </c>
      <c r="B718" s="87" t="s">
        <v>1412</v>
      </c>
      <c r="C718" s="52" t="s">
        <v>1413</v>
      </c>
      <c r="D718" s="244">
        <v>201654</v>
      </c>
      <c r="E718" s="244">
        <v>176116.83</v>
      </c>
      <c r="F718" s="54">
        <f t="shared" si="188"/>
        <v>87.336145080186839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125687</v>
      </c>
      <c r="E720" s="244">
        <v>186206</v>
      </c>
      <c r="F720" s="54">
        <f t="shared" si="188"/>
        <v>148.15056449752163</v>
      </c>
    </row>
    <row r="721" spans="1:6" ht="12.75" customHeight="1" x14ac:dyDescent="0.2">
      <c r="A721" s="55" t="s">
        <v>1418</v>
      </c>
      <c r="B721" s="87" t="s">
        <v>1419</v>
      </c>
      <c r="C721" s="52" t="s">
        <v>1418</v>
      </c>
      <c r="D721" s="244">
        <v>140751</v>
      </c>
      <c r="E721" s="244">
        <v>47478.61</v>
      </c>
      <c r="F721" s="54">
        <f t="shared" si="188"/>
        <v>33.73234293184418</v>
      </c>
    </row>
    <row r="722" spans="1:6" ht="12.75" customHeight="1" x14ac:dyDescent="0.2">
      <c r="A722" s="55" t="s">
        <v>1420</v>
      </c>
      <c r="B722" s="87" t="s">
        <v>1421</v>
      </c>
      <c r="C722" s="52" t="s">
        <v>1420</v>
      </c>
      <c r="D722" s="244">
        <v>91181</v>
      </c>
      <c r="E722" s="244">
        <v>259239.49</v>
      </c>
      <c r="F722" s="54">
        <f t="shared" si="188"/>
        <v>284.31305864160294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171485</v>
      </c>
      <c r="E725" s="244">
        <v>174035.98</v>
      </c>
      <c r="F725" s="54">
        <f t="shared" ref="F725:F979" si="190">IF(D725&lt;&gt;0,IF(E725/D725&gt;=100,"&gt;&gt;100",E725/D725*100),"-")</f>
        <v>101.48758200425694</v>
      </c>
    </row>
    <row r="726" spans="1:6" ht="12.75" customHeight="1" x14ac:dyDescent="0.2">
      <c r="A726" s="55" t="s">
        <v>1428</v>
      </c>
      <c r="B726" s="87" t="s">
        <v>1429</v>
      </c>
      <c r="C726" s="52" t="s">
        <v>1428</v>
      </c>
      <c r="D726" s="244">
        <v>48655</v>
      </c>
      <c r="E726" s="244">
        <v>46760.01</v>
      </c>
      <c r="F726" s="54">
        <f t="shared" si="190"/>
        <v>96.105251258863433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v>138625</v>
      </c>
      <c r="E742" s="244">
        <v>57375.83</v>
      </c>
      <c r="F742" s="54">
        <f t="shared" si="190"/>
        <v>41.389237150586119</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v>91714</v>
      </c>
      <c r="E762" s="244">
        <v>45628.959999999999</v>
      </c>
      <c r="F762" s="54">
        <f t="shared" si="190"/>
        <v>49.751357480864428</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v>58750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135732</v>
      </c>
      <c r="E816" s="244">
        <v>303600</v>
      </c>
      <c r="F816" s="54">
        <f t="shared" si="190"/>
        <v>223.67606754486781</v>
      </c>
    </row>
    <row r="817" spans="1:6" ht="12.75" customHeight="1" x14ac:dyDescent="0.2">
      <c r="A817" s="55" t="s">
        <v>1610</v>
      </c>
      <c r="B817" s="87" t="s">
        <v>1611</v>
      </c>
      <c r="C817" s="52" t="s">
        <v>1610</v>
      </c>
      <c r="D817" s="244">
        <v>22621</v>
      </c>
      <c r="E817" s="244">
        <v>20000</v>
      </c>
      <c r="F817" s="54">
        <f t="shared" si="190"/>
        <v>88.413421157331683</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154800</v>
      </c>
      <c r="E819" s="244">
        <v>268800</v>
      </c>
      <c r="F819" s="54">
        <f t="shared" si="190"/>
        <v>173.64341085271317</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818700</v>
      </c>
      <c r="E823" s="244">
        <v>629000</v>
      </c>
      <c r="F823" s="54">
        <f t="shared" si="190"/>
        <v>76.829119335531942</v>
      </c>
    </row>
    <row r="824" spans="1:6" ht="12.75" customHeight="1" x14ac:dyDescent="0.2">
      <c r="A824" s="55">
        <v>37221</v>
      </c>
      <c r="B824" s="87" t="s">
        <v>1624</v>
      </c>
      <c r="C824" s="52" t="s">
        <v>1625</v>
      </c>
      <c r="D824" s="244">
        <v>732970</v>
      </c>
      <c r="E824" s="244">
        <v>1176778.57</v>
      </c>
      <c r="F824" s="54">
        <f t="shared" si="190"/>
        <v>160.54934990518029</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v>212099</v>
      </c>
      <c r="E826" s="244">
        <v>200794.3</v>
      </c>
      <c r="F826" s="54">
        <f t="shared" si="190"/>
        <v>94.670083310152336</v>
      </c>
    </row>
    <row r="827" spans="1:6" ht="12.75" customHeight="1" x14ac:dyDescent="0.2">
      <c r="A827" s="55" t="s">
        <v>1629</v>
      </c>
      <c r="B827" s="87" t="s">
        <v>1630</v>
      </c>
      <c r="C827" s="52" t="s">
        <v>1629</v>
      </c>
      <c r="D827" s="244">
        <v>706900</v>
      </c>
      <c r="E827" s="244">
        <v>684507.9</v>
      </c>
      <c r="F827" s="54">
        <f t="shared" si="190"/>
        <v>96.832352525109627</v>
      </c>
    </row>
    <row r="828" spans="1:6" ht="12.75" customHeight="1" x14ac:dyDescent="0.2">
      <c r="A828" s="55" t="s">
        <v>1631</v>
      </c>
      <c r="B828" s="87" t="s">
        <v>1632</v>
      </c>
      <c r="C828" s="52" t="s">
        <v>1631</v>
      </c>
      <c r="D828" s="244">
        <v>233323</v>
      </c>
      <c r="E828" s="244">
        <v>240268.26</v>
      </c>
      <c r="F828" s="54">
        <f t="shared" si="190"/>
        <v>102.97667182403794</v>
      </c>
    </row>
    <row r="829" spans="1:6" ht="12.75" customHeight="1" x14ac:dyDescent="0.2">
      <c r="A829" s="55">
        <v>38117</v>
      </c>
      <c r="B829" s="87" t="s">
        <v>1633</v>
      </c>
      <c r="C829" s="52" t="s">
        <v>1634</v>
      </c>
      <c r="D829" s="244"/>
      <c r="E829" s="244">
        <v>1000</v>
      </c>
      <c r="F829" s="54" t="str">
        <f t="shared" si="190"/>
        <v>-</v>
      </c>
    </row>
    <row r="830" spans="1:6" ht="12.75" customHeight="1" x14ac:dyDescent="0.2">
      <c r="A830" s="55">
        <v>38612</v>
      </c>
      <c r="B830" s="87" t="s">
        <v>1635</v>
      </c>
      <c r="C830" s="52" t="s">
        <v>1636</v>
      </c>
      <c r="D830" s="244"/>
      <c r="E830" s="244">
        <v>135051.04</v>
      </c>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v>236827</v>
      </c>
      <c r="E834" s="244"/>
      <c r="F834" s="54">
        <f t="shared" si="190"/>
        <v>0</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v>673287</v>
      </c>
      <c r="E900" s="244"/>
      <c r="F900" s="54">
        <f t="shared" si="190"/>
        <v>0</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v>1250000</v>
      </c>
      <c r="E954" s="244">
        <v>1250000.04</v>
      </c>
      <c r="F954" s="54">
        <f t="shared" si="190"/>
        <v>100.00000319999999</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673287.2</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66" sqref="E266"/>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48</v>
      </c>
      <c r="B3" s="300" t="s">
        <v>40</v>
      </c>
      <c r="C3" s="301" t="s">
        <v>41</v>
      </c>
      <c r="D3" s="302" t="s">
        <v>1963</v>
      </c>
      <c r="E3" s="300" t="s">
        <v>1964</v>
      </c>
      <c r="F3" s="303" t="s">
        <v>51</v>
      </c>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236471075</v>
      </c>
      <c r="E6" s="231">
        <f t="shared" si="0"/>
        <v>238410047.60000005</v>
      </c>
      <c r="F6" s="232">
        <f t="shared" ref="F6:F260" si="1">IF(D6&gt;0,IF(E6/D6&gt;=100,"&gt;&gt;100",E6/D6*100),"-")</f>
        <v>100.81996184945667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181458571</v>
      </c>
      <c r="E7" s="106">
        <f t="shared" si="2"/>
        <v>185447695.17000005</v>
      </c>
      <c r="F7" s="95">
        <f t="shared" si="1"/>
        <v>102.19836635327633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29478071</v>
      </c>
      <c r="E8" s="106">
        <f>E9+E10-E11</f>
        <v>33108876.049999997</v>
      </c>
      <c r="F8" s="95">
        <f t="shared" si="1"/>
        <v>112.31696962124826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29123576</v>
      </c>
      <c r="E9" s="249">
        <v>32446398.449999999</v>
      </c>
      <c r="F9" s="95">
        <f t="shared" si="1"/>
        <v>111.40939028229226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947093</v>
      </c>
      <c r="E10" s="249">
        <v>1326636.8799999999</v>
      </c>
      <c r="F10" s="95">
        <f t="shared" si="1"/>
        <v>140.07461569243992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592598</v>
      </c>
      <c r="E11" s="249">
        <v>664159.28</v>
      </c>
      <c r="F11" s="95">
        <f t="shared" si="1"/>
        <v>112.07585580781576</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147779425</v>
      </c>
      <c r="E12" s="106">
        <f t="shared" si="3"/>
        <v>148137743.97000003</v>
      </c>
      <c r="F12" s="95">
        <f t="shared" si="1"/>
        <v>100.24246878075213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137188798</v>
      </c>
      <c r="E13" s="106">
        <f t="shared" si="4"/>
        <v>138534754.82000002</v>
      </c>
      <c r="F13" s="95">
        <f t="shared" si="1"/>
        <v>100.98109819432925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2704421</v>
      </c>
      <c r="E14" s="249">
        <v>2716662.86</v>
      </c>
      <c r="F14" s="95">
        <f t="shared" si="1"/>
        <v>100.45266103169588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85028938</v>
      </c>
      <c r="E15" s="249">
        <v>88460212.340000004</v>
      </c>
      <c r="F15" s="95">
        <f t="shared" si="1"/>
        <v>104.03541949447845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64494161</v>
      </c>
      <c r="E16" s="249">
        <v>65617812.880000003</v>
      </c>
      <c r="F16" s="95">
        <f t="shared" si="1"/>
        <v>101.7422536592111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27450934</v>
      </c>
      <c r="E17" s="249">
        <v>28613936.890000001</v>
      </c>
      <c r="F17" s="95">
        <f t="shared" si="1"/>
        <v>104.23666054495632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42489656</v>
      </c>
      <c r="E18" s="249">
        <v>46873870.149999999</v>
      </c>
      <c r="F18" s="95">
        <f t="shared" si="1"/>
        <v>110.31830935510516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7678819</v>
      </c>
      <c r="E19" s="106">
        <f t="shared" si="5"/>
        <v>6488077.6500000004</v>
      </c>
      <c r="F19" s="95">
        <f t="shared" si="1"/>
        <v>84.493170759722304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4289888</v>
      </c>
      <c r="E20" s="249">
        <v>4374883.58</v>
      </c>
      <c r="F20" s="95">
        <f t="shared" si="1"/>
        <v>101.98130067731373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279293</v>
      </c>
      <c r="E21" s="249">
        <v>289093.01</v>
      </c>
      <c r="F21" s="95">
        <f t="shared" si="1"/>
        <v>103.50886345164399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1713790</v>
      </c>
      <c r="E22" s="249">
        <v>1737386.97</v>
      </c>
      <c r="F22" s="95">
        <f t="shared" si="1"/>
        <v>101.37688806679932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59998</v>
      </c>
      <c r="E23" s="249">
        <v>59997.75</v>
      </c>
      <c r="F23" s="95">
        <f t="shared" si="1"/>
        <v>99.999583319443985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94073</v>
      </c>
      <c r="E25" s="249">
        <v>94072.79</v>
      </c>
      <c r="F25" s="95">
        <f t="shared" si="1"/>
        <v>99.999776769104841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11210194</v>
      </c>
      <c r="E26" s="249">
        <v>11701426.58</v>
      </c>
      <c r="F26" s="95">
        <f t="shared" si="1"/>
        <v>104.38201676081609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9968417</v>
      </c>
      <c r="E28" s="249">
        <v>11768783.029999999</v>
      </c>
      <c r="F28" s="95">
        <f t="shared" si="1"/>
        <v>118.06070141327353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389832</v>
      </c>
      <c r="E29" s="106">
        <f t="shared" si="6"/>
        <v>297144.16999999993</v>
      </c>
      <c r="F29" s="95">
        <f t="shared" si="1"/>
        <v>76.223647622565593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2199381</v>
      </c>
      <c r="E30" s="249">
        <v>2199381.94</v>
      </c>
      <c r="F30" s="95">
        <f t="shared" si="1"/>
        <v>100.00004273929801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1809549</v>
      </c>
      <c r="E34" s="249">
        <v>1902237.77</v>
      </c>
      <c r="F34" s="95">
        <f t="shared" si="1"/>
        <v>105.12220282512384</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1677148</v>
      </c>
      <c r="E35" s="106">
        <f t="shared" si="7"/>
        <v>1830703.2200000002</v>
      </c>
      <c r="F35" s="95">
        <f t="shared" si="1"/>
        <v>109.15573461614598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4053726</v>
      </c>
      <c r="E36" s="249">
        <v>4248398.17</v>
      </c>
      <c r="F36" s="95">
        <f t="shared" si="1"/>
        <v>104.80230212895493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176368</v>
      </c>
      <c r="E37" s="249">
        <v>191368.26</v>
      </c>
      <c r="F37" s="95">
        <f t="shared" si="1"/>
        <v>108.50509162659894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426145</v>
      </c>
      <c r="E38" s="249">
        <v>452879.44</v>
      </c>
      <c r="F38" s="95">
        <f t="shared" si="1"/>
        <v>106.27355477595654</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2979091</v>
      </c>
      <c r="E40" s="249">
        <v>3061942.65</v>
      </c>
      <c r="F40" s="95">
        <f t="shared" si="1"/>
        <v>102.7811050417728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844828</v>
      </c>
      <c r="E45" s="106">
        <f t="shared" si="9"/>
        <v>987064.11000000127</v>
      </c>
      <c r="F45" s="95">
        <f t="shared" si="1"/>
        <v>116.83610273333758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377219</v>
      </c>
      <c r="E47" s="249">
        <v>374718.89</v>
      </c>
      <c r="F47" s="95">
        <f t="shared" si="1"/>
        <v>99.337225855537497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43125</v>
      </c>
      <c r="E48" s="249">
        <v>43125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9693497</v>
      </c>
      <c r="E49" s="249">
        <v>10121521.960000001</v>
      </c>
      <c r="F49" s="95">
        <f t="shared" si="1"/>
        <v>104.41558871891125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9269013</v>
      </c>
      <c r="E50" s="249">
        <v>9552301.7400000002</v>
      </c>
      <c r="F50" s="95">
        <f t="shared" si="1"/>
        <v>103.05629887454037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1211652</v>
      </c>
      <c r="E54" s="249">
        <v>1277807.81</v>
      </c>
      <c r="F54" s="95">
        <f t="shared" si="1"/>
        <v>105.45996787856579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1211652</v>
      </c>
      <c r="E55" s="249">
        <v>1277807.81</v>
      </c>
      <c r="F55" s="95">
        <f t="shared" si="1"/>
        <v>105.45996787856579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4201075</v>
      </c>
      <c r="E56" s="106">
        <f t="shared" si="11"/>
        <v>4201075.1500000004</v>
      </c>
      <c r="F56" s="95">
        <f t="shared" si="1"/>
        <v>100.00000357051471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4198575</v>
      </c>
      <c r="E57" s="249">
        <v>4198575.1500000004</v>
      </c>
      <c r="F57" s="95">
        <f t="shared" si="1"/>
        <v>100.00000357264072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2500</v>
      </c>
      <c r="E61" s="249">
        <v>2500</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55012504</v>
      </c>
      <c r="E68" s="106">
        <f t="shared" si="13"/>
        <v>52962352.43</v>
      </c>
      <c r="F68" s="95">
        <f t="shared" si="1"/>
        <v>96.273298939455657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3774914</v>
      </c>
      <c r="E69" s="106">
        <f t="shared" si="14"/>
        <v>1627907.22</v>
      </c>
      <c r="F69" s="95">
        <f t="shared" si="1"/>
        <v>43.12435250180534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3742827</v>
      </c>
      <c r="E70" s="106">
        <f t="shared" si="15"/>
        <v>1594397.02</v>
      </c>
      <c r="F70" s="95">
        <f t="shared" si="1"/>
        <v>42.598736730284351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3742827</v>
      </c>
      <c r="E72" s="249">
        <v>1594397.02</v>
      </c>
      <c r="F72" s="95">
        <f t="shared" si="1"/>
        <v>42.598736730284351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30884</v>
      </c>
      <c r="E75" s="249">
        <v>32307.200000000001</v>
      </c>
      <c r="F75" s="95">
        <f t="shared" si="1"/>
        <v>104.60821137158401</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1203</v>
      </c>
      <c r="E76" s="249">
        <v>1203</v>
      </c>
      <c r="F76" s="95">
        <f t="shared" si="1"/>
        <v>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2027675</v>
      </c>
      <c r="E78" s="106">
        <f>E79+SUM(E82:E84)-E85+E86</f>
        <v>2040233.6400000001</v>
      </c>
      <c r="F78" s="95">
        <f t="shared" si="1"/>
        <v>100.61936158408029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150375</v>
      </c>
      <c r="E79" s="106">
        <f t="shared" si="16"/>
        <v>151610.56</v>
      </c>
      <c r="F79" s="95">
        <f t="shared" si="1"/>
        <v>100.82165253532835</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150375</v>
      </c>
      <c r="E80" s="249">
        <v>151610.56</v>
      </c>
      <c r="F80" s="95">
        <f t="shared" si="1"/>
        <v>100.82165253532835</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4310</v>
      </c>
      <c r="E83" s="249">
        <v>2114.2199999999998</v>
      </c>
      <c r="F83" s="95">
        <f t="shared" si="1"/>
        <v>49.053828306264499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1872990</v>
      </c>
      <c r="E86" s="249">
        <v>1886508.86</v>
      </c>
      <c r="F86" s="95">
        <f t="shared" si="1"/>
        <v>100.72177961441334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415348</v>
      </c>
      <c r="E88" s="106">
        <f t="shared" si="18"/>
        <v>415348.47</v>
      </c>
      <c r="F88" s="95">
        <f t="shared" si="1"/>
        <v>100.00011315812283</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415348</v>
      </c>
      <c r="E98" s="249">
        <v>415348.47</v>
      </c>
      <c r="F98" s="95">
        <f t="shared" si="1"/>
        <v>100.00011315812283</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415348</v>
      </c>
      <c r="E117" s="249">
        <v>415348.47</v>
      </c>
      <c r="F117" s="95">
        <f t="shared" si="1"/>
        <v>100.00011315812283</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39946954</v>
      </c>
      <c r="E134" s="106">
        <f t="shared" si="23"/>
        <v>39946954.119999997</v>
      </c>
      <c r="F134" s="95">
        <f t="shared" si="1"/>
        <v>100.00000030039837</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39946954</v>
      </c>
      <c r="E135" s="106">
        <f t="shared" si="24"/>
        <v>39946954.119999997</v>
      </c>
      <c r="F135" s="95">
        <f t="shared" si="1"/>
        <v>100.00000030039837</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100000</v>
      </c>
      <c r="E139" s="249">
        <v>100000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39846954</v>
      </c>
      <c r="E141" s="249">
        <v>39846954.119999997</v>
      </c>
      <c r="F141" s="95">
        <f t="shared" si="1"/>
        <v>100.00000030115224</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6902696</v>
      </c>
      <c r="E146" s="106">
        <f t="shared" si="26"/>
        <v>7228489.6700000037</v>
      </c>
      <c r="F146" s="95">
        <f t="shared" si="1"/>
        <v>104.71980324789045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1613361</v>
      </c>
      <c r="E147" s="249">
        <v>1457562.93</v>
      </c>
      <c r="F147" s="95">
        <f t="shared" si="1"/>
        <v>90.343260435823098</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3240</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3240</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2662747</v>
      </c>
      <c r="E158" s="249">
        <v>2865086.81</v>
      </c>
      <c r="F158" s="95">
        <f t="shared" si="1"/>
        <v>107.59891232625556</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12656142</v>
      </c>
      <c r="E159" s="249">
        <v>13609518.130000001</v>
      </c>
      <c r="F159" s="95">
        <f t="shared" si="1"/>
        <v>107.53291271542309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145993</v>
      </c>
      <c r="E160" s="249">
        <v>135874.72</v>
      </c>
      <c r="F160" s="95">
        <f t="shared" si="1"/>
        <v>93.069338940908125</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965889</v>
      </c>
      <c r="E161" s="249">
        <v>1205396.75</v>
      </c>
      <c r="F161" s="95">
        <f t="shared" si="1"/>
        <v>124.79661224012284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126247</v>
      </c>
      <c r="E162" s="249">
        <v>100081</v>
      </c>
      <c r="F162" s="95">
        <f t="shared" si="1"/>
        <v>79.273962945654148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11270923</v>
      </c>
      <c r="E163" s="249">
        <v>12145030.67</v>
      </c>
      <c r="F163" s="95">
        <f t="shared" si="1"/>
        <v>107.7554222489143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699147</v>
      </c>
      <c r="E164" s="106">
        <f t="shared" si="28"/>
        <v>375826.87999999989</v>
      </c>
      <c r="F164" s="95">
        <f t="shared" si="1"/>
        <v>53.755058664343821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80257</v>
      </c>
      <c r="E165" s="249">
        <v>41254.18</v>
      </c>
      <c r="F165" s="95">
        <f t="shared" si="1"/>
        <v>51.402594166240959</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1711674</v>
      </c>
      <c r="E166" s="249">
        <v>1453437.89</v>
      </c>
      <c r="F166" s="95">
        <f t="shared" si="1"/>
        <v>84.91324224122117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1092784</v>
      </c>
      <c r="E169" s="249">
        <v>1118865.19</v>
      </c>
      <c r="F169" s="95">
        <f t="shared" si="1"/>
        <v>102.38667385320429</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1661118</v>
      </c>
      <c r="E170" s="106">
        <f t="shared" si="29"/>
        <v>1742940.9</v>
      </c>
      <c r="F170" s="95">
        <f t="shared" si="1"/>
        <v>104.92577288308236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201901</v>
      </c>
      <c r="E172" s="249"/>
      <c r="F172" s="95">
        <f t="shared" si="1"/>
        <v>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1459217</v>
      </c>
      <c r="E173" s="249">
        <v>1742940.9</v>
      </c>
      <c r="F173" s="95">
        <f t="shared" si="1"/>
        <v>119.4435714496199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236471075</v>
      </c>
      <c r="E175" s="106">
        <f t="shared" si="30"/>
        <v>238410047.59999999</v>
      </c>
      <c r="F175" s="95">
        <f t="shared" si="1"/>
        <v>100.81996184945663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10986207</v>
      </c>
      <c r="E176" s="106">
        <f t="shared" si="31"/>
        <v>9580933.7899999991</v>
      </c>
      <c r="F176" s="95">
        <f t="shared" si="1"/>
        <v>87.208749935259718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5883719</v>
      </c>
      <c r="E177" s="106">
        <f t="shared" si="32"/>
        <v>7486723.7800000003</v>
      </c>
      <c r="F177" s="95">
        <f t="shared" si="1"/>
        <v>127.24475421072965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1397026</v>
      </c>
      <c r="E178" s="249">
        <v>1564855.66</v>
      </c>
      <c r="F178" s="95">
        <f t="shared" si="1"/>
        <v>112.01335265055911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2814017</v>
      </c>
      <c r="E179" s="249">
        <v>3450707.56</v>
      </c>
      <c r="F179" s="95">
        <f t="shared" si="1"/>
        <v>122.62568278727528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19208</v>
      </c>
      <c r="E180" s="106">
        <f t="shared" si="33"/>
        <v>11055.78</v>
      </c>
      <c r="F180" s="95">
        <f t="shared" si="1"/>
        <v>57.558204914618912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8626</v>
      </c>
      <c r="E182" s="249">
        <v>1725.17</v>
      </c>
      <c r="F182" s="95">
        <f t="shared" si="1"/>
        <v>19.999652214236033</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10582</v>
      </c>
      <c r="E183" s="249">
        <v>9330.61</v>
      </c>
      <c r="F183" s="95">
        <f t="shared" si="1"/>
        <v>88.17435267435269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1670</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168915</v>
      </c>
      <c r="E186" s="249">
        <v>336654.12</v>
      </c>
      <c r="F186" s="95">
        <f t="shared" si="1"/>
        <v>199.30386288961904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2976</v>
      </c>
      <c r="E187" s="249">
        <v>128721.9</v>
      </c>
      <c r="F187" s="95">
        <f t="shared" si="1"/>
        <v>4325.332661290322</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1479907</v>
      </c>
      <c r="E188" s="249">
        <v>1994728.76</v>
      </c>
      <c r="F188" s="95">
        <f t="shared" si="1"/>
        <v>134.78744002156893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2866701</v>
      </c>
      <c r="E189" s="249">
        <v>1781710.4</v>
      </c>
      <c r="F189" s="95">
        <f t="shared" si="1"/>
        <v>62.151943994159133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2235787</v>
      </c>
      <c r="E206" s="106">
        <f t="shared" si="37"/>
        <v>312499.61</v>
      </c>
      <c r="F206" s="95">
        <f t="shared" si="1"/>
        <v>13.97716374592034</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2235787</v>
      </c>
      <c r="E207" s="106">
        <f t="shared" si="38"/>
        <v>312499.61</v>
      </c>
      <c r="F207" s="95">
        <f t="shared" si="1"/>
        <v>13.97716374592034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1562500</v>
      </c>
      <c r="E212" s="249">
        <v>312499.61</v>
      </c>
      <c r="F212" s="95">
        <f t="shared" si="1"/>
        <v>19.999975039999999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673287</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225484868</v>
      </c>
      <c r="E237" s="106">
        <f t="shared" si="41"/>
        <v>228829113.81</v>
      </c>
      <c r="F237" s="95">
        <f t="shared" si="1"/>
        <v>101.48313536055112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221149075</v>
      </c>
      <c r="E238" s="106">
        <f t="shared" si="42"/>
        <v>227062723.29999998</v>
      </c>
      <c r="F238" s="95">
        <f t="shared" si="1"/>
        <v>102.67405518200788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223384862</v>
      </c>
      <c r="E239" s="106">
        <f t="shared" si="43"/>
        <v>227375222.88999999</v>
      </c>
      <c r="F239" s="95">
        <f t="shared" si="1"/>
        <v>101.78631660815046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164877628</v>
      </c>
      <c r="E240" s="249">
        <v>168872684.13999999</v>
      </c>
      <c r="F240" s="95">
        <f t="shared" si="1"/>
        <v>102.42304319176642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58507234</v>
      </c>
      <c r="E241" s="249">
        <v>58502538.75</v>
      </c>
      <c r="F241" s="95">
        <f t="shared" si="1"/>
        <v>99.991974923989744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2235787</v>
      </c>
      <c r="E242" s="106">
        <f t="shared" si="44"/>
        <v>312499.59000000003</v>
      </c>
      <c r="F242" s="95">
        <f t="shared" si="1"/>
        <v>13.977162851380745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2235787</v>
      </c>
      <c r="E243" s="249">
        <v>312499.59000000003</v>
      </c>
      <c r="F243" s="95">
        <f t="shared" si="1"/>
        <v>13.977162851380745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-2300161</v>
      </c>
      <c r="E245" s="106">
        <f t="shared" si="45"/>
        <v>-4631864.2899999991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20223578</v>
      </c>
      <c r="E246" s="106">
        <f t="shared" si="46"/>
        <v>24730450.34</v>
      </c>
      <c r="F246" s="95">
        <f t="shared" si="1"/>
        <v>122.285237261181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19398188</v>
      </c>
      <c r="E247" s="249">
        <v>24730450.34</v>
      </c>
      <c r="F247" s="95">
        <f t="shared" si="1"/>
        <v>127.4884558289671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825390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22523739</v>
      </c>
      <c r="E250" s="106">
        <f t="shared" si="47"/>
        <v>29362314.629999999</v>
      </c>
      <c r="F250" s="95">
        <f t="shared" si="1"/>
        <v>130.36163591666551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22523739</v>
      </c>
      <c r="E252" s="249">
        <v>28264416.739999998</v>
      </c>
      <c r="F252" s="95">
        <f t="shared" si="1"/>
        <v>125.48723255938989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1097897.8899999999</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5936807</v>
      </c>
      <c r="E255" s="249">
        <v>6022427.9199999999</v>
      </c>
      <c r="F255" s="95">
        <f t="shared" si="1"/>
        <v>101.44220487544904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699147</v>
      </c>
      <c r="E256" s="249">
        <v>375826.88</v>
      </c>
      <c r="F256" s="95">
        <f t="shared" si="1"/>
        <v>53.755058664343835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160514375</v>
      </c>
      <c r="E259" s="106">
        <f t="shared" si="49"/>
        <v>164853816.03</v>
      </c>
      <c r="F259" s="95">
        <f t="shared" si="1"/>
        <v>102.7034594440529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160514375</v>
      </c>
      <c r="E260" s="250">
        <v>164853816.03</v>
      </c>
      <c r="F260" s="99">
        <f t="shared" si="1"/>
        <v>102.7034594440529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415348</v>
      </c>
      <c r="E262" s="249">
        <v>415348.47</v>
      </c>
      <c r="F262" s="95">
        <f t="shared" ref="F262:F322" si="50">IF(D262&gt;0,IF(E262/D262&gt;=100,"&gt;&gt;100",E262/D262*100),"-")</f>
        <v>100.00011315812283</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16957279</v>
      </c>
      <c r="E264" s="249">
        <v>17898043.530000001</v>
      </c>
      <c r="F264" s="95">
        <f t="shared" si="50"/>
        <v>105.54785074893206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1216340</v>
      </c>
      <c r="E265" s="249">
        <v>1475476.81</v>
      </c>
      <c r="F265" s="95">
        <f t="shared" si="50"/>
        <v>121.30463603926533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1199596</v>
      </c>
      <c r="E266" s="249">
        <v>1197440.6399999999</v>
      </c>
      <c r="F266" s="95">
        <f t="shared" si="50"/>
        <v>99.820326176479398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592335</v>
      </c>
      <c r="E267" s="249">
        <v>297251.43</v>
      </c>
      <c r="F267" s="95">
        <f t="shared" si="50"/>
        <v>50.182992732153252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31274</v>
      </c>
      <c r="E268" s="249">
        <v>34942.03</v>
      </c>
      <c r="F268" s="95">
        <f t="shared" si="50"/>
        <v>111.72868836733389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4466</v>
      </c>
      <c r="E269" s="249">
        <v>7134.72</v>
      </c>
      <c r="F269" s="95">
        <f t="shared" si="50"/>
        <v>159.75638154948498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1837250</v>
      </c>
      <c r="E271" s="249">
        <v>1837250</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2055576</v>
      </c>
      <c r="E287" s="249">
        <v>2339899.04</v>
      </c>
      <c r="F287" s="95">
        <f t="shared" si="50"/>
        <v>113.83179410539917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3828143</v>
      </c>
      <c r="E288" s="249">
        <v>5146824.74</v>
      </c>
      <c r="F288" s="95">
        <f t="shared" si="50"/>
        <v>134.44703450210716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1305068</v>
      </c>
      <c r="E289" s="249">
        <v>994441.3</v>
      </c>
      <c r="F289" s="95">
        <f t="shared" si="50"/>
        <v>76.198427974634271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1561633</v>
      </c>
      <c r="E290" s="249">
        <v>787269.1</v>
      </c>
      <c r="F290" s="95">
        <f t="shared" si="50"/>
        <v>50.413195674015597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2235787</v>
      </c>
      <c r="E294" s="249">
        <v>312499.61</v>
      </c>
      <c r="F294" s="95">
        <f t="shared" si="50"/>
        <v>13.97716374592034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384903</v>
      </c>
      <c r="E297" s="249">
        <v>432159.22</v>
      </c>
      <c r="F297" s="95">
        <f t="shared" si="50"/>
        <v>112.27743613325953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84286</v>
      </c>
      <c r="E298" s="249">
        <v>250974.1</v>
      </c>
      <c r="F298" s="95">
        <f t="shared" si="50"/>
        <v>297.7648719834848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43626</v>
      </c>
      <c r="E299" s="249">
        <v>104330.69</v>
      </c>
      <c r="F299" s="95">
        <f t="shared" si="50"/>
        <v>239.14796222436161</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D141" sqref="D14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17081834</v>
      </c>
      <c r="E5" s="81">
        <f t="shared" si="0"/>
        <v>14569235.75</v>
      </c>
      <c r="F5" s="82">
        <f t="shared" ref="F5:F141" si="1">IF(D5&gt;0,IF(E5/D5&gt;=100,"&gt;&gt;100",E5/D5*100),"-")</f>
        <v>85.290816840861467</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15578192</v>
      </c>
      <c r="E6" s="83">
        <f t="shared" si="2"/>
        <v>13440501.58</v>
      </c>
      <c r="F6" s="65">
        <f t="shared" si="1"/>
        <v>86.277673172856012</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15576764</v>
      </c>
      <c r="E7" s="251">
        <v>13438736.880000001</v>
      </c>
      <c r="F7" s="65">
        <f t="shared" si="1"/>
        <v>86.274253625464198</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v>1428</v>
      </c>
      <c r="E8" s="251">
        <v>1764.7</v>
      </c>
      <c r="F8" s="65">
        <f t="shared" si="1"/>
        <v>123.57843137254902</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597046</v>
      </c>
      <c r="E13" s="83">
        <f t="shared" si="4"/>
        <v>760835.38</v>
      </c>
      <c r="F13" s="65">
        <f t="shared" si="1"/>
        <v>127.4332932470865</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v>597046</v>
      </c>
      <c r="E16" s="251">
        <v>760835.38</v>
      </c>
      <c r="F16" s="65">
        <f t="shared" si="1"/>
        <v>127.4332932470865</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v>906596</v>
      </c>
      <c r="E19" s="251">
        <v>314096</v>
      </c>
      <c r="F19" s="65">
        <f t="shared" si="1"/>
        <v>34.645641498528562</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v>53802.79</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86190</v>
      </c>
      <c r="E22" s="83">
        <f t="shared" si="5"/>
        <v>99802.5</v>
      </c>
      <c r="F22" s="65">
        <f t="shared" si="1"/>
        <v>115.79359554472677</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v>86190</v>
      </c>
      <c r="E24" s="251">
        <v>99802.5</v>
      </c>
      <c r="F24" s="65">
        <f t="shared" si="1"/>
        <v>115.79359554472677</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4319793</v>
      </c>
      <c r="E28" s="83">
        <f t="shared" si="6"/>
        <v>4317939.3499999996</v>
      </c>
      <c r="F28" s="65">
        <f t="shared" si="1"/>
        <v>99.957089379051254</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4319793</v>
      </c>
      <c r="E30" s="251">
        <v>4317939.3499999996</v>
      </c>
      <c r="F30" s="65">
        <f t="shared" si="1"/>
        <v>99.957089379051254</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14136759</v>
      </c>
      <c r="E35" s="83">
        <f t="shared" si="7"/>
        <v>6962480.21</v>
      </c>
      <c r="F35" s="65">
        <f t="shared" si="1"/>
        <v>49.250894140587668</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983863</v>
      </c>
      <c r="E36" s="83">
        <f t="shared" si="8"/>
        <v>1165126.6299999999</v>
      </c>
      <c r="F36" s="65">
        <f t="shared" si="1"/>
        <v>118.42366569329266</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983863</v>
      </c>
      <c r="E37" s="251">
        <v>1165126.6299999999</v>
      </c>
      <c r="F37" s="65">
        <f t="shared" si="1"/>
        <v>118.42366569329266</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112120</v>
      </c>
      <c r="E39" s="83">
        <f t="shared" si="9"/>
        <v>9375</v>
      </c>
      <c r="F39" s="65">
        <f t="shared" si="1"/>
        <v>8.3615768819122369</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v>112120</v>
      </c>
      <c r="E40" s="251">
        <v>9375</v>
      </c>
      <c r="F40" s="65">
        <f t="shared" si="1"/>
        <v>8.3615768819122369</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1387428.84</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v>1387428.84</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12390776</v>
      </c>
      <c r="E54" s="83">
        <f t="shared" si="12"/>
        <v>3750549.74</v>
      </c>
      <c r="F54" s="65">
        <f t="shared" si="1"/>
        <v>30.268885015756887</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v>12390776</v>
      </c>
      <c r="E55" s="251">
        <v>3750549.74</v>
      </c>
      <c r="F55" s="65">
        <f t="shared" si="1"/>
        <v>30.268885015756887</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650000</v>
      </c>
      <c r="E61" s="83">
        <f t="shared" si="13"/>
        <v>650000</v>
      </c>
      <c r="F61" s="65">
        <f t="shared" si="1"/>
        <v>100</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v>650000</v>
      </c>
      <c r="E64" s="251">
        <v>650000</v>
      </c>
      <c r="F64" s="65">
        <f t="shared" si="1"/>
        <v>100</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15596295</v>
      </c>
      <c r="E75" s="83">
        <f t="shared" si="15"/>
        <v>2808377.35</v>
      </c>
      <c r="F75" s="65">
        <f t="shared" si="1"/>
        <v>18.006695500437765</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738307</v>
      </c>
      <c r="E76" s="251">
        <v>797565.47</v>
      </c>
      <c r="F76" s="65">
        <f t="shared" si="1"/>
        <v>108.02626414215224</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v>158745</v>
      </c>
      <c r="E77" s="251">
        <v>187920.27</v>
      </c>
      <c r="F77" s="65">
        <f t="shared" si="1"/>
        <v>118.37870169139184</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v>13088361</v>
      </c>
      <c r="E79" s="251">
        <v>402991.65</v>
      </c>
      <c r="F79" s="65">
        <f t="shared" si="1"/>
        <v>3.0790077535300258</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v>1610882</v>
      </c>
      <c r="E81" s="251">
        <v>1419899.96</v>
      </c>
      <c r="F81" s="65">
        <f t="shared" si="1"/>
        <v>88.144256376320556</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2156429</v>
      </c>
      <c r="E82" s="83">
        <f t="shared" si="16"/>
        <v>2249385.3199999998</v>
      </c>
      <c r="F82" s="65">
        <f t="shared" si="1"/>
        <v>104.31065989188606</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v>535524</v>
      </c>
      <c r="E83" s="251">
        <v>144082.07</v>
      </c>
      <c r="F83" s="65">
        <f t="shared" si="1"/>
        <v>26.904876345411228</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197863</v>
      </c>
      <c r="E84" s="251">
        <v>13125</v>
      </c>
      <c r="F84" s="65">
        <f t="shared" si="1"/>
        <v>6.6333776400843005</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v>1423042</v>
      </c>
      <c r="E86" s="251">
        <v>2092178.25</v>
      </c>
      <c r="F86" s="65">
        <f t="shared" si="1"/>
        <v>147.02153906912093</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808984</v>
      </c>
      <c r="E89" s="83">
        <f t="shared" si="17"/>
        <v>1161816.74</v>
      </c>
      <c r="F89" s="65">
        <f t="shared" si="1"/>
        <v>143.61430386756723</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193632</v>
      </c>
      <c r="E94" s="83">
        <f t="shared" si="19"/>
        <v>299800.02</v>
      </c>
      <c r="F94" s="65">
        <f t="shared" si="1"/>
        <v>154.82979053049084</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v>193632</v>
      </c>
      <c r="E96" s="251">
        <v>299800.02</v>
      </c>
      <c r="F96" s="65">
        <f t="shared" si="1"/>
        <v>154.82979053049084</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v>615352</v>
      </c>
      <c r="E106" s="251">
        <v>862016.72</v>
      </c>
      <c r="F106" s="65">
        <f t="shared" si="1"/>
        <v>140.08514151250014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3886622</v>
      </c>
      <c r="E107" s="83">
        <f t="shared" si="21"/>
        <v>5222733.1399999987</v>
      </c>
      <c r="F107" s="65">
        <f t="shared" si="1"/>
        <v>134.37718255081143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v>1459668</v>
      </c>
      <c r="E108" s="251">
        <v>2383891.81</v>
      </c>
      <c r="F108" s="65">
        <f t="shared" si="1"/>
        <v>163.31739888796631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1996991</v>
      </c>
      <c r="E109" s="251">
        <v>2332540.96</v>
      </c>
      <c r="F109" s="65">
        <f t="shared" si="1"/>
        <v>116.80277777916876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326549</v>
      </c>
      <c r="E111" s="251">
        <v>212837.89</v>
      </c>
      <c r="F111" s="65">
        <f t="shared" si="1"/>
        <v>65.177933480120913</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103414</v>
      </c>
      <c r="E113" s="251">
        <v>293462.48</v>
      </c>
      <c r="F113" s="65">
        <f t="shared" si="1"/>
        <v>283.77442125824354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8940143</v>
      </c>
      <c r="E114" s="83">
        <f t="shared" si="22"/>
        <v>13094300.629999999</v>
      </c>
      <c r="F114" s="65">
        <f t="shared" si="1"/>
        <v>146.46634433028643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6394464</v>
      </c>
      <c r="E115" s="83">
        <f t="shared" si="23"/>
        <v>9793925.0999999996</v>
      </c>
      <c r="F115" s="65">
        <f t="shared" si="1"/>
        <v>153.16256530649011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6394464</v>
      </c>
      <c r="E116" s="251">
        <v>9793925.0999999996</v>
      </c>
      <c r="F116" s="65">
        <f t="shared" si="1"/>
        <v>153.16256530649011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v>2541929</v>
      </c>
      <c r="E125" s="251">
        <v>3279322.55</v>
      </c>
      <c r="F125" s="65">
        <f t="shared" si="1"/>
        <v>129.00921111486591</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v>3750</v>
      </c>
      <c r="E128" s="251">
        <v>21052.98</v>
      </c>
      <c r="F128" s="65">
        <f t="shared" si="1"/>
        <v>561.41279999999995</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4079028</v>
      </c>
      <c r="E129" s="83">
        <f t="shared" si="26"/>
        <v>3315210.1399999997</v>
      </c>
      <c r="F129" s="65">
        <f t="shared" si="1"/>
        <v>81.274512947692429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425000</v>
      </c>
      <c r="E135" s="251">
        <v>464000</v>
      </c>
      <c r="F135" s="65">
        <f t="shared" si="1"/>
        <v>109.1764705882353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v>1494381</v>
      </c>
      <c r="E136" s="251">
        <v>385036.79</v>
      </c>
      <c r="F136" s="65">
        <f t="shared" si="1"/>
        <v>25.765637411075222</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v>434784</v>
      </c>
      <c r="E137" s="251">
        <v>609098.18999999994</v>
      </c>
      <c r="F137" s="65">
        <f t="shared" si="1"/>
        <v>140.09213540516669</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v>1724863</v>
      </c>
      <c r="E140" s="251">
        <v>1857075.16</v>
      </c>
      <c r="F140" s="65">
        <f t="shared" si="1"/>
        <v>107.6650818064971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71092077</v>
      </c>
      <c r="E141" s="108">
        <f t="shared" si="28"/>
        <v>53801281.129999995</v>
      </c>
      <c r="F141" s="84">
        <f t="shared" si="1"/>
        <v>75.678308188970192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37" sqref="E37"/>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3900047.9399999995</v>
      </c>
      <c r="E5" s="109">
        <f t="shared" si="0"/>
        <v>964349.53</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448126.01</v>
      </c>
      <c r="E6" s="110">
        <f t="shared" si="1"/>
        <v>145049.52000000002</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444113.48</v>
      </c>
      <c r="E7" s="110">
        <f t="shared" si="2"/>
        <v>136624.17000000001</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444113.48</v>
      </c>
      <c r="E8" s="252">
        <v>136624.17000000001</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4012.5299999999997</v>
      </c>
      <c r="E14" s="83">
        <f>SUM(E15:E21)</f>
        <v>8425.35</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1235.81</v>
      </c>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2776.72</v>
      </c>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v>8425.35</v>
      </c>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3451921.9299999997</v>
      </c>
      <c r="E22" s="110">
        <f t="shared" si="3"/>
        <v>819300.01</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3451921.9299999997</v>
      </c>
      <c r="E23" s="110">
        <f t="shared" si="4"/>
        <v>464388.17</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3036268.03</v>
      </c>
      <c r="E24" s="252">
        <v>426000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415653.9</v>
      </c>
      <c r="E25" s="252">
        <v>38388.17</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354911.84</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v>354911.84</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6" sqref="D10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10020318.560000001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74652701.529999986</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193814.98</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64742078.289999999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27262770.850000001</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23883743.510000002</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713496.02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192910.22</v>
      </c>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3723949.03</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530321.04</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8434887.6199999992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7556866.2999999998</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2159941.96</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2159941.96</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76297483.049999997</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183992.51</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63388404.069999993</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27094941.460000001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23247052.93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721649.28</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194580.44</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3556209.5</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404574.66</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8169395.7999999998</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8641857.2899999991</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4083229.18</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4083229.18</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8375537.0399999917</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3019932.41</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2025491.1099999999</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2010236.17</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1403080.79</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579124.21</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1550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26481.17</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2003.03</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252.23</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1750.8</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2901.91</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2901.91</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10350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10350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994441.3</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820566.3</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67250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96250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10375</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5355604.63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22469.759999999998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4233366.16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787269.1</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312499.61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32947</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1</v>
      </c>
      <c r="G14" s="73"/>
      <c r="H14" s="73"/>
      <c r="I14" s="73"/>
      <c r="J14" s="73"/>
      <c r="K14" s="73"/>
      <c r="L14" s="73"/>
      <c r="M14" s="73"/>
      <c r="N14" s="73"/>
      <c r="O14" s="73"/>
      <c r="P14" s="73"/>
    </row>
    <row r="15" spans="1:16" ht="57" customHeight="1" x14ac:dyDescent="0.25">
      <c r="A15" s="135">
        <v>1</v>
      </c>
      <c r="B15" s="136" t="str">
        <f t="shared" ref="B15:B18" si="4">IF(E15=1,"Pogreška",IF(F15=1,"Provjera","O.K."))</f>
        <v>Provjera</v>
      </c>
      <c r="C15" s="118" t="s">
        <v>3017</v>
      </c>
      <c r="D15" s="125"/>
      <c r="E15" s="73">
        <f t="shared" ref="E15:E16" si="5">MAX(G15:K15)</f>
        <v>0</v>
      </c>
      <c r="F15" s="73">
        <f>MAX(L15:O15)</f>
        <v>1</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1</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Majačić</cp:lastModifiedBy>
  <cp:lastPrinted>2023-02-23T12:36:24Z</cp:lastPrinted>
  <dcterms:created xsi:type="dcterms:W3CDTF">2022-04-01T05:14:30Z</dcterms:created>
  <dcterms:modified xsi:type="dcterms:W3CDTF">2023-02-23T12:40:58Z</dcterms:modified>
</cp:coreProperties>
</file>