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codeName="ThisWorkbook"/>
  <mc:AlternateContent xmlns:mc="http://schemas.openxmlformats.org/markup-compatibility/2006">
    <mc:Choice Requires="x15">
      <x15ac:absPath xmlns:x15ac="http://schemas.microsoft.com/office/spreadsheetml/2010/11/ac" url="C:\Users\domag\Desktop\MA PROJEKTI\JASLICE DV ZEKO\TROŠKOVNIK - JAVNA NABAVA\završni tender\"/>
    </mc:Choice>
  </mc:AlternateContent>
  <xr:revisionPtr revIDLastSave="0" documentId="13_ncr:1_{6F9E8781-5A2B-4074-A90A-59363EB3A744}" xr6:coauthVersionLast="46" xr6:coauthVersionMax="46" xr10:uidLastSave="{00000000-0000-0000-0000-000000000000}"/>
  <bookViews>
    <workbookView xWindow="-108" yWindow="-108" windowWidth="23256" windowHeight="12576" tabRatio="694" xr2:uid="{00000000-000D-0000-FFFF-FFFF00000000}"/>
  </bookViews>
  <sheets>
    <sheet name="Naslovnica" sheetId="9" r:id="rId1"/>
    <sheet name="Građevinsko-obrtnički radovi" sheetId="8" r:id="rId2"/>
    <sheet name="Vodovod i kanalizacija" sheetId="15" r:id="rId3"/>
    <sheet name="Elektrotehničke instalacije" sheetId="12" r:id="rId4"/>
    <sheet name="Strojarske instalacije" sheetId="13" r:id="rId5"/>
    <sheet name="Oprema" sheetId="11" r:id="rId6"/>
    <sheet name="Ukupna rekapitulacija" sheetId="14" r:id="rId7"/>
  </sheets>
  <definedNames>
    <definedName name="_xlnm.Print_Titles" localSheetId="1">'Građevinsko-obrtnički radovi'!#REF!</definedName>
    <definedName name="_xlnm.Print_Titles" localSheetId="2">'Vodovod i kanalizacija'!#REF!</definedName>
    <definedName name="_xlnm.Print_Area" localSheetId="1">'Građevinsko-obrtnički radovi'!$A$2:$G$503</definedName>
    <definedName name="_xlnm.Print_Area" localSheetId="2">'Vodovod i kanalizacija'!$A$2:$G$107</definedName>
    <definedName name="TROŠKOVNIK" localSheetId="1">'Građevinsko-obrtnički radovi'!#REF!</definedName>
    <definedName name="TROŠKOVNIK" localSheetId="2">'Vodovod i kanalizacija'!#REF!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14" l="1"/>
  <c r="F191" i="12"/>
  <c r="F189" i="12"/>
  <c r="F187" i="12"/>
  <c r="F88" i="12"/>
  <c r="F183" i="12" s="1"/>
  <c r="F134" i="12"/>
  <c r="F185" i="12" s="1"/>
  <c r="F181" i="12"/>
  <c r="F176" i="12" l="1"/>
  <c r="F170" i="12"/>
  <c r="F153" i="12"/>
  <c r="F133" i="12"/>
  <c r="F132" i="12"/>
  <c r="F131" i="12"/>
  <c r="F130" i="12"/>
  <c r="F129" i="12"/>
  <c r="F128" i="12"/>
  <c r="F127" i="12"/>
  <c r="F126" i="12"/>
  <c r="F125" i="12"/>
  <c r="F124" i="12"/>
  <c r="F123" i="12"/>
  <c r="F122" i="12"/>
  <c r="F121" i="12"/>
  <c r="F120" i="12"/>
  <c r="F119" i="12"/>
  <c r="F118" i="12"/>
  <c r="F117" i="12"/>
  <c r="F116" i="12"/>
  <c r="F115" i="12"/>
  <c r="F114" i="12"/>
  <c r="F113" i="12"/>
  <c r="F112" i="12"/>
  <c r="F111" i="12"/>
  <c r="F110" i="12"/>
  <c r="F109" i="12"/>
  <c r="F108" i="12"/>
  <c r="F107" i="12"/>
  <c r="F106" i="12"/>
  <c r="F105" i="12"/>
  <c r="F104" i="12"/>
  <c r="F103" i="12"/>
  <c r="F102" i="12"/>
  <c r="F101" i="12"/>
  <c r="F100" i="12"/>
  <c r="F99" i="12"/>
  <c r="F98" i="12"/>
  <c r="F97" i="12"/>
  <c r="F96" i="12"/>
  <c r="F95" i="12"/>
  <c r="F94" i="12"/>
  <c r="F93" i="12"/>
  <c r="F92" i="12"/>
  <c r="F87" i="12"/>
  <c r="F86" i="12"/>
  <c r="F85" i="12"/>
  <c r="F84" i="12"/>
  <c r="F83" i="12"/>
  <c r="F82" i="12"/>
  <c r="F81" i="12"/>
  <c r="F80" i="12"/>
  <c r="F79" i="12"/>
  <c r="F78" i="12"/>
  <c r="F77" i="12"/>
  <c r="F76" i="12"/>
  <c r="F75" i="12"/>
  <c r="F74" i="12"/>
  <c r="F73" i="12"/>
  <c r="F72" i="12"/>
  <c r="F71" i="12"/>
  <c r="F70" i="12"/>
  <c r="F69" i="12"/>
  <c r="F68" i="12"/>
  <c r="F67" i="12"/>
  <c r="F66" i="12"/>
  <c r="F65" i="12"/>
  <c r="F64" i="12"/>
  <c r="F63" i="12"/>
  <c r="F62" i="12"/>
  <c r="F61" i="12"/>
  <c r="F60" i="12"/>
  <c r="F59" i="12"/>
  <c r="F58" i="12"/>
  <c r="F57" i="12"/>
  <c r="F56" i="12"/>
  <c r="F55" i="12"/>
  <c r="F54" i="12"/>
  <c r="F53" i="12"/>
  <c r="F52" i="12"/>
  <c r="F51" i="12"/>
  <c r="F50" i="12"/>
  <c r="F49" i="12"/>
  <c r="F48" i="12"/>
  <c r="F45" i="12"/>
  <c r="F28" i="12"/>
  <c r="F179" i="12" s="1"/>
  <c r="G235" i="8"/>
  <c r="G229" i="8"/>
  <c r="G227" i="8"/>
  <c r="F193" i="12" l="1"/>
  <c r="C8" i="14"/>
  <c r="G106" i="15"/>
  <c r="C5" i="14" s="1"/>
  <c r="F333" i="13"/>
  <c r="F318" i="13"/>
  <c r="F316" i="13"/>
  <c r="F314" i="13"/>
  <c r="F312" i="13"/>
  <c r="F309" i="13"/>
  <c r="F308" i="13"/>
  <c r="F305" i="13"/>
  <c r="F301" i="13"/>
  <c r="F290" i="13"/>
  <c r="F292" i="13" s="1"/>
  <c r="F281" i="13"/>
  <c r="F271" i="13"/>
  <c r="F261" i="13"/>
  <c r="F247" i="13"/>
  <c r="F205" i="13"/>
  <c r="D205" i="13"/>
  <c r="B205" i="13"/>
  <c r="F195" i="13"/>
  <c r="F193" i="13"/>
  <c r="F191" i="13"/>
  <c r="F189" i="13"/>
  <c r="F187" i="13"/>
  <c r="F184" i="13"/>
  <c r="F181" i="13"/>
  <c r="F179" i="13"/>
  <c r="F177" i="13"/>
  <c r="F175" i="13"/>
  <c r="F173" i="13"/>
  <c r="F171" i="13"/>
  <c r="F169" i="13"/>
  <c r="F167" i="13"/>
  <c r="F165" i="13"/>
  <c r="F163" i="13"/>
  <c r="F161" i="13"/>
  <c r="F159" i="13"/>
  <c r="F157" i="13"/>
  <c r="F151" i="13"/>
  <c r="C151" i="13"/>
  <c r="D151" i="13" s="1"/>
  <c r="F141" i="13"/>
  <c r="F139" i="13"/>
  <c r="F137" i="13"/>
  <c r="F135" i="13"/>
  <c r="F133" i="13"/>
  <c r="F131" i="13"/>
  <c r="F129" i="13"/>
  <c r="F127" i="13"/>
  <c r="F125" i="13"/>
  <c r="F124" i="13"/>
  <c r="F121" i="13"/>
  <c r="F119" i="13"/>
  <c r="F115" i="13"/>
  <c r="F109" i="13"/>
  <c r="D109" i="13"/>
  <c r="B109" i="13"/>
  <c r="F99" i="13"/>
  <c r="F97" i="13"/>
  <c r="F95" i="13"/>
  <c r="F93" i="13"/>
  <c r="F90" i="13"/>
  <c r="F88" i="13"/>
  <c r="F85" i="13"/>
  <c r="F82" i="13"/>
  <c r="F81" i="13"/>
  <c r="F73" i="13"/>
  <c r="F70" i="13"/>
  <c r="F68" i="13"/>
  <c r="F59" i="13"/>
  <c r="F57" i="13"/>
  <c r="F54" i="13"/>
  <c r="F51" i="13"/>
  <c r="F49" i="13"/>
  <c r="F47" i="13"/>
  <c r="F39" i="13"/>
  <c r="F37" i="13"/>
  <c r="F35" i="13"/>
  <c r="F34" i="13"/>
  <c r="F33" i="13"/>
  <c r="F32" i="13"/>
  <c r="F31" i="13"/>
  <c r="F30" i="13"/>
  <c r="F29" i="13"/>
  <c r="F28" i="13"/>
  <c r="F27" i="13"/>
  <c r="F23" i="13"/>
  <c r="F21" i="13"/>
  <c r="F18" i="13"/>
  <c r="F16" i="13"/>
  <c r="F14" i="13"/>
  <c r="F12" i="13"/>
  <c r="F10" i="13"/>
  <c r="F3" i="13"/>
  <c r="D3" i="13"/>
  <c r="B3" i="13"/>
  <c r="G80" i="11"/>
  <c r="G78" i="11"/>
  <c r="G76" i="11"/>
  <c r="G74" i="11"/>
  <c r="G72" i="11"/>
  <c r="G70" i="11"/>
  <c r="G68" i="11"/>
  <c r="G66" i="11"/>
  <c r="G64" i="11"/>
  <c r="G62" i="11"/>
  <c r="G60" i="11"/>
  <c r="G58" i="11"/>
  <c r="G50" i="11"/>
  <c r="G48" i="11"/>
  <c r="G46" i="11"/>
  <c r="G44" i="11"/>
  <c r="G42" i="11"/>
  <c r="G40" i="11"/>
  <c r="G38" i="11"/>
  <c r="G36" i="11"/>
  <c r="G34" i="11"/>
  <c r="G32" i="11"/>
  <c r="G30" i="11"/>
  <c r="G28" i="11"/>
  <c r="G26" i="11"/>
  <c r="G24" i="11"/>
  <c r="G22" i="11"/>
  <c r="G20" i="11"/>
  <c r="G18" i="11"/>
  <c r="G16" i="11"/>
  <c r="G14" i="11"/>
  <c r="G12" i="11"/>
  <c r="G10" i="11"/>
  <c r="G8" i="11"/>
  <c r="G6" i="11"/>
  <c r="G104" i="15"/>
  <c r="G102" i="15"/>
  <c r="G99" i="15"/>
  <c r="G95" i="15"/>
  <c r="G93" i="15"/>
  <c r="G91" i="15"/>
  <c r="G89" i="15"/>
  <c r="G87" i="15"/>
  <c r="G85" i="15"/>
  <c r="G83" i="15"/>
  <c r="G82" i="15"/>
  <c r="G81" i="15"/>
  <c r="G80" i="15"/>
  <c r="G79" i="15"/>
  <c r="G78" i="15"/>
  <c r="G77" i="15"/>
  <c r="G76" i="15"/>
  <c r="G73" i="15"/>
  <c r="G71" i="15"/>
  <c r="G69" i="15"/>
  <c r="G67" i="15"/>
  <c r="G65" i="15"/>
  <c r="G63" i="15"/>
  <c r="G61" i="15"/>
  <c r="G59" i="15"/>
  <c r="G56" i="15"/>
  <c r="G53" i="15"/>
  <c r="G52" i="15"/>
  <c r="G49" i="15"/>
  <c r="G47" i="15"/>
  <c r="G45" i="15"/>
  <c r="G42" i="15"/>
  <c r="G41" i="15"/>
  <c r="G38" i="15"/>
  <c r="G35" i="15"/>
  <c r="G32" i="15"/>
  <c r="G29" i="15"/>
  <c r="G28" i="15"/>
  <c r="G25" i="15"/>
  <c r="G22" i="15"/>
  <c r="G20" i="15"/>
  <c r="G18" i="15"/>
  <c r="G16" i="15"/>
  <c r="G14" i="15"/>
  <c r="G12" i="15"/>
  <c r="G10" i="15"/>
  <c r="G8" i="15"/>
  <c r="G6" i="15"/>
  <c r="G4" i="15"/>
  <c r="F194" i="12" l="1"/>
  <c r="F195" i="12" s="1"/>
  <c r="F101" i="13"/>
  <c r="G82" i="11"/>
  <c r="G87" i="11" s="1"/>
  <c r="G52" i="11"/>
  <c r="G86" i="11" s="1"/>
  <c r="G91" i="11" s="1"/>
  <c r="G93" i="11" s="1"/>
  <c r="G95" i="11" s="1"/>
  <c r="F41" i="13"/>
  <c r="F143" i="13"/>
  <c r="F331" i="13" s="1"/>
  <c r="F197" i="13"/>
  <c r="F199" i="13" s="1"/>
  <c r="F283" i="13"/>
  <c r="F75" i="13"/>
  <c r="F61" i="13"/>
  <c r="F320" i="13"/>
  <c r="F103" i="13" l="1"/>
  <c r="F329" i="13" s="1"/>
  <c r="F322" i="13"/>
  <c r="F335" i="13" s="1"/>
  <c r="F338" i="13" s="1"/>
  <c r="F145" i="13"/>
  <c r="K124" i="15"/>
  <c r="K122" i="15"/>
  <c r="C7" i="14" l="1"/>
  <c r="F340" i="13"/>
  <c r="F342" i="13" s="1"/>
  <c r="G16" i="8"/>
  <c r="G454" i="8"/>
  <c r="G452" i="8" l="1"/>
  <c r="K520" i="8"/>
  <c r="K518" i="8"/>
  <c r="C480" i="8"/>
  <c r="B480" i="8"/>
  <c r="C479" i="8"/>
  <c r="B479" i="8"/>
  <c r="C478" i="8"/>
  <c r="B478" i="8"/>
  <c r="B477" i="8"/>
  <c r="C476" i="8"/>
  <c r="B476" i="8"/>
  <c r="C475" i="8"/>
  <c r="B475" i="8"/>
  <c r="C474" i="8"/>
  <c r="B474" i="8"/>
  <c r="B473" i="8"/>
  <c r="C472" i="8"/>
  <c r="B472" i="8"/>
  <c r="C471" i="8"/>
  <c r="B471" i="8"/>
  <c r="C470" i="8"/>
  <c r="B470" i="8"/>
  <c r="C469" i="8"/>
  <c r="B469" i="8"/>
  <c r="C468" i="8"/>
  <c r="B468" i="8"/>
  <c r="C467" i="8"/>
  <c r="B467" i="8"/>
  <c r="B466" i="8"/>
  <c r="C465" i="8"/>
  <c r="B465" i="8"/>
  <c r="C464" i="8"/>
  <c r="B464" i="8"/>
  <c r="C463" i="8"/>
  <c r="B463" i="8"/>
  <c r="B462" i="8"/>
  <c r="C461" i="8"/>
  <c r="B461" i="8"/>
  <c r="G450" i="8"/>
  <c r="G441" i="8"/>
  <c r="G439" i="8"/>
  <c r="G430" i="8"/>
  <c r="G432" i="8" s="1"/>
  <c r="G478" i="8" s="1"/>
  <c r="G421" i="8"/>
  <c r="G420" i="8"/>
  <c r="G417" i="8"/>
  <c r="G416" i="8"/>
  <c r="G407" i="8"/>
  <c r="G405" i="8"/>
  <c r="G403" i="8"/>
  <c r="G401" i="8"/>
  <c r="G392" i="8"/>
  <c r="G390" i="8"/>
  <c r="G381" i="8"/>
  <c r="G379" i="8"/>
  <c r="G377" i="8"/>
  <c r="G375" i="8"/>
  <c r="G366" i="8"/>
  <c r="G363" i="8"/>
  <c r="G360" i="8"/>
  <c r="G357" i="8"/>
  <c r="G356" i="8"/>
  <c r="G353" i="8"/>
  <c r="G352" i="8"/>
  <c r="G349" i="8"/>
  <c r="G347" i="8"/>
  <c r="G345" i="8"/>
  <c r="G344" i="8"/>
  <c r="G334" i="8"/>
  <c r="G332" i="8"/>
  <c r="G330" i="8"/>
  <c r="G328" i="8"/>
  <c r="G326" i="8"/>
  <c r="G324" i="8"/>
  <c r="G322" i="8"/>
  <c r="G320" i="8"/>
  <c r="G318" i="8"/>
  <c r="G316" i="8"/>
  <c r="G315" i="8"/>
  <c r="G312" i="8"/>
  <c r="G309" i="8"/>
  <c r="G308" i="8"/>
  <c r="G305" i="8"/>
  <c r="G303" i="8"/>
  <c r="G301" i="8"/>
  <c r="G299" i="8"/>
  <c r="G296" i="8"/>
  <c r="G285" i="8"/>
  <c r="G283" i="8"/>
  <c r="G281" i="8"/>
  <c r="G279" i="8"/>
  <c r="G277" i="8"/>
  <c r="G275" i="8"/>
  <c r="G273" i="8"/>
  <c r="G258" i="8"/>
  <c r="G260" i="8" s="1"/>
  <c r="G470" i="8" s="1"/>
  <c r="G249" i="8"/>
  <c r="G247" i="8"/>
  <c r="G245" i="8"/>
  <c r="G233" i="8"/>
  <c r="G231" i="8"/>
  <c r="G225" i="8"/>
  <c r="G223" i="8"/>
  <c r="G221" i="8"/>
  <c r="G219" i="8"/>
  <c r="G217" i="8"/>
  <c r="G215" i="8"/>
  <c r="G213" i="8"/>
  <c r="G211" i="8"/>
  <c r="G209" i="8"/>
  <c r="G198" i="8"/>
  <c r="G196" i="8"/>
  <c r="G194" i="8"/>
  <c r="G192" i="8"/>
  <c r="G190" i="8"/>
  <c r="G188" i="8"/>
  <c r="G186" i="8"/>
  <c r="G184" i="8"/>
  <c r="G182" i="8"/>
  <c r="G180" i="8"/>
  <c r="G178" i="8"/>
  <c r="G177" i="8"/>
  <c r="G176" i="8"/>
  <c r="G173" i="8"/>
  <c r="G171" i="8"/>
  <c r="G160" i="8"/>
  <c r="G158" i="8"/>
  <c r="G154" i="8"/>
  <c r="G152" i="8"/>
  <c r="G150" i="8"/>
  <c r="G149" i="8"/>
  <c r="G148" i="8"/>
  <c r="G145" i="8"/>
  <c r="G144" i="8"/>
  <c r="G141" i="8"/>
  <c r="G139" i="8"/>
  <c r="G137" i="8"/>
  <c r="G135" i="8"/>
  <c r="G133" i="8"/>
  <c r="G131" i="8"/>
  <c r="G122" i="8"/>
  <c r="G124" i="8" s="1"/>
  <c r="G465" i="8" s="1"/>
  <c r="G111" i="8"/>
  <c r="G110" i="8"/>
  <c r="G107" i="8"/>
  <c r="G106" i="8"/>
  <c r="G103" i="8"/>
  <c r="G101" i="8"/>
  <c r="G100" i="8"/>
  <c r="G97" i="8"/>
  <c r="G96" i="8"/>
  <c r="G93" i="8"/>
  <c r="G92" i="8"/>
  <c r="G89" i="8"/>
  <c r="G88" i="8"/>
  <c r="G85" i="8"/>
  <c r="G82" i="8"/>
  <c r="G70" i="8"/>
  <c r="G68" i="8"/>
  <c r="G66" i="8"/>
  <c r="G64" i="8"/>
  <c r="G62" i="8"/>
  <c r="G60" i="8"/>
  <c r="G58" i="8"/>
  <c r="G47" i="8"/>
  <c r="G45" i="8"/>
  <c r="G43" i="8"/>
  <c r="G41" i="8"/>
  <c r="G39" i="8"/>
  <c r="G37" i="8"/>
  <c r="G35" i="8"/>
  <c r="G33" i="8"/>
  <c r="G31" i="8"/>
  <c r="G29" i="8"/>
  <c r="G27" i="8"/>
  <c r="G14" i="8"/>
  <c r="G12" i="8"/>
  <c r="G10" i="8"/>
  <c r="G8" i="8"/>
  <c r="G443" i="8" l="1"/>
  <c r="G479" i="8" s="1"/>
  <c r="G456" i="8"/>
  <c r="G480" i="8" s="1"/>
  <c r="G423" i="8"/>
  <c r="G477" i="8" s="1"/>
  <c r="G394" i="8"/>
  <c r="G475" i="8" s="1"/>
  <c r="G383" i="8"/>
  <c r="G474" i="8" s="1"/>
  <c r="G18" i="8"/>
  <c r="G461" i="8" s="1"/>
  <c r="G72" i="8"/>
  <c r="G463" i="8" s="1"/>
  <c r="G468" i="8"/>
  <c r="G251" i="8"/>
  <c r="G469" i="8" s="1"/>
  <c r="G409" i="8"/>
  <c r="G476" i="8" s="1"/>
  <c r="G336" i="8"/>
  <c r="G472" i="8" s="1"/>
  <c r="G287" i="8"/>
  <c r="G471" i="8" s="1"/>
  <c r="G49" i="8"/>
  <c r="G462" i="8" s="1"/>
  <c r="G200" i="8"/>
  <c r="G467" i="8" s="1"/>
  <c r="G368" i="8"/>
  <c r="G473" i="8" s="1"/>
  <c r="G113" i="8"/>
  <c r="G464" i="8" s="1"/>
  <c r="G162" i="8"/>
  <c r="G466" i="8" s="1"/>
  <c r="G481" i="8" l="1"/>
  <c r="C4" i="14" s="1"/>
  <c r="G483" i="8" l="1"/>
  <c r="G485" i="8" s="1"/>
  <c r="C9" i="14"/>
  <c r="C10" i="14" l="1"/>
  <c r="C11" i="14" s="1"/>
</calcChain>
</file>

<file path=xl/sharedStrings.xml><?xml version="1.0" encoding="utf-8"?>
<sst xmlns="http://schemas.openxmlformats.org/spreadsheetml/2006/main" count="1625" uniqueCount="839">
  <si>
    <t>INVESTITOR :      Grad Slatina, Trg Svetog Josipa 10, Slatina, OIB: 68254459599</t>
  </si>
  <si>
    <t>GRAĐEVINA:       Dogradnja zgrade jaslica „Dječji vrtić Zeko“, Slatina</t>
  </si>
  <si>
    <t>LOKACIJA :         Slatina, Bana Jelačića 25, k.o. Podravska Slatina, k.č.br. 3616</t>
  </si>
  <si>
    <t>T R O Š K O V N I K</t>
  </si>
  <si>
    <t>I).</t>
  </si>
  <si>
    <t>PRIPREMNI RADOVI</t>
  </si>
  <si>
    <r>
      <rPr>
        <b/>
        <i/>
        <sz val="11"/>
        <rFont val="Tw Cen MT"/>
        <family val="2"/>
        <charset val="238"/>
      </rPr>
      <t>NAPOMENA :</t>
    </r>
    <r>
      <rPr>
        <i/>
        <sz val="11"/>
        <rFont val="Tw Cen MT"/>
        <family val="2"/>
        <charset val="238"/>
      </rPr>
      <t xml:space="preserve"> Izvođač je dužan o svom trošku izvesti sve potrebne pripremne radove kao i održavati  privremene objekte tj. razne objekte i uređaje potrebne za normalno i efikasno izvođenje radova. Objekti trebaju biti izvedeni prema važećim Zakonima i Pravilnicima RH te normama pa za njih izvođač treba ishoditi sve potrebne dozvole. Svi objekti za potrebe gradilišta smatraju se privremenim radovima i izvođač ih treba sam osigurati. Sve potrebne površine za potrebe organizacije gradnje osigurava izvođač.
Izvođač je obvezan provesti zaštitno pokrivanje svega onoga što može biti oštećeno tijekom izvođenja radova, kako bi se svi radovi mogli predati ispravni investitoru. Radove na razgrađivanju i rušenju potrebno je izvoditi uz maksimalan oprez i primjenu svih zaštitnih mjera. 
Prije davanja ponude za ovu vrstu radova izvođač je dužan detaljno pregledati gradilište i zatečeno postojeće stanje kako bi mogao što korektnije odrediti način i sistem rušenja i demontaža, riješiti odvoz otpadnog materijala te odrediti cijenu za sve navedene radove. U cijene je uključen rad prijenosa i prijevoza materijala na  gradilišni deponij, te utovar i odvoz na gradski deponij uz plaćanje svih potrebnih pristojbi. Točne količine radova obračunat će se prema građevinskoj knjizi koju ovjerava nadzorni inženjer.</t>
    </r>
  </si>
  <si>
    <t>1.</t>
  </si>
  <si>
    <r>
      <rPr>
        <b/>
        <sz val="11"/>
        <rFont val="Tw Cen MT"/>
        <family val="2"/>
        <charset val="238"/>
      </rPr>
      <t>Dobava i postava gradilišne metalne ploče na bravarskoj konstrukciji sa svim potrebnim informacijama</t>
    </r>
    <r>
      <rPr>
        <sz val="11"/>
        <rFont val="Tw Cen MT"/>
        <family val="2"/>
        <charset val="238"/>
      </rPr>
      <t xml:space="preserve"> (investitor, projektant, izvođač, nadzor, broj građevne dozvole itd. ) na mjesto koje odredi investitor odnosno izvođač te postava ploče sa znakovima upozorenja.</t>
    </r>
  </si>
  <si>
    <t>kom</t>
  </si>
  <si>
    <t>2.</t>
  </si>
  <si>
    <r>
      <rPr>
        <b/>
        <sz val="11"/>
        <rFont val="Tw Cen MT"/>
        <family val="2"/>
        <charset val="238"/>
      </rPr>
      <t>Dobava, montaža i demontaža ograde gradilišta</t>
    </r>
    <r>
      <rPr>
        <sz val="11"/>
        <rFont val="Tw Cen MT"/>
        <family val="2"/>
        <charset val="238"/>
      </rPr>
      <t>,ograda se izvodi iz montažnih elementa. Uključivo vrata 600x200 cm (kolni ulaz) i vrata 120/200cm( pješački ulaz) obračun po m' postavljene ograde sa uključenim najmom za kompletno vrijeme trajanja radova.</t>
    </r>
  </si>
  <si>
    <t>m'</t>
  </si>
  <si>
    <t>3.</t>
  </si>
  <si>
    <r>
      <rPr>
        <b/>
        <sz val="11"/>
        <rFont val="Tw Cen MT"/>
        <family val="2"/>
        <charset val="238"/>
      </rPr>
      <t>Dobava i postava gradilišnih znakova upozorenja, opasnosti, zabrana</t>
    </r>
    <r>
      <rPr>
        <sz val="11"/>
        <rFont val="Tw Cen MT"/>
        <family val="2"/>
        <charset val="238"/>
      </rPr>
      <t>, znakove postaviti sukladno zakonskim propisima uz uključeno održavanje predmetnih znakova. Obračun po kompletu postavljenih znakova.</t>
    </r>
  </si>
  <si>
    <t>komplet</t>
  </si>
  <si>
    <t>4.</t>
  </si>
  <si>
    <t>m²</t>
  </si>
  <si>
    <t>5.</t>
  </si>
  <si>
    <t>UKUPNO PRIPREMNI RADOVI</t>
  </si>
  <si>
    <t>II).</t>
  </si>
  <si>
    <t>DEMONTAŽE I RUŠENJA</t>
  </si>
  <si>
    <r>
      <rPr>
        <b/>
        <i/>
        <sz val="11"/>
        <rFont val="Tw Cen MT"/>
        <family val="2"/>
        <charset val="238"/>
      </rPr>
      <t>NAPOMENA</t>
    </r>
    <r>
      <rPr>
        <i/>
        <sz val="11"/>
        <rFont val="Tw Cen MT"/>
        <family val="2"/>
        <charset val="238"/>
      </rPr>
      <t xml:space="preserve">: Elementi demontirane konstrukcije za koju investitor odluči da je neće ili ne može više upotrijebiti, potrebno je daljnjim postupcima usitniti radi lakšeg utovara i prijevoza. Ovaj otpadni materijal potrebno je sukcesivno odvoziti i zbrinjavati kao otpad na gradsku deponiju, a sve u skladu s propisanim i zakonskim odredbama za zbrinjavanje ovakve vrste otpada. Prilikom rušenja svi radnici koji rade na rušenju moraju biti obučeni za “rad na siguran način” uz strogo poštivanje primjene HTZ opreme. </t>
    </r>
  </si>
  <si>
    <r>
      <rPr>
        <b/>
        <sz val="11"/>
        <rFont val="Tw Cen MT"/>
        <family val="2"/>
        <charset val="238"/>
      </rPr>
      <t>Skidanje postojećeg krovnog pokrova od glinenog crijepa.</t>
    </r>
    <r>
      <rPr>
        <sz val="11"/>
        <rFont val="Tw Cen MT"/>
        <family val="2"/>
        <charset val="238"/>
      </rPr>
      <t xml:space="preserve"> Rad izvoditi pažljivo uz istovremeno zaštićivanje tavanskog prostora . U cijenu uključeno demontiranje pripadajućih snijegobrana, odzračnika i sl. Obračun po m2 razvijene tlocrtne površine. U cijeni odvoz na mjesni deponij udaljenosti do 10 km.</t>
    </r>
  </si>
  <si>
    <r>
      <rPr>
        <sz val="11"/>
        <rFont val="Tw Cen MT"/>
        <family val="2"/>
        <charset val="238"/>
      </rPr>
      <t>m</t>
    </r>
    <r>
      <rPr>
        <vertAlign val="superscript"/>
        <sz val="11"/>
        <rFont val="Tw Cen MT"/>
        <family val="2"/>
        <charset val="238"/>
      </rPr>
      <t>2</t>
    </r>
  </si>
  <si>
    <r>
      <rPr>
        <b/>
        <sz val="11"/>
        <rFont val="Tw Cen MT"/>
        <family val="2"/>
        <charset val="238"/>
      </rPr>
      <t>Demontaža drvenog krovnog istaka dvostrešnog krovišta.</t>
    </r>
    <r>
      <rPr>
        <sz val="11"/>
        <rFont val="Tw Cen MT"/>
        <family val="2"/>
        <charset val="238"/>
      </rPr>
      <t xml:space="preserve"> Ukupna debljina slojeva cca 20 cm. Obračun po m2 razvijene tlocrtne površine. U cijeni odvoz na mjesni deponij udaljenosti do 10 km, te zaštita zgrade od kiše do postave novog pokrova. </t>
    </r>
  </si>
  <si>
    <r>
      <rPr>
        <b/>
        <sz val="11"/>
        <rFont val="Tw Cen MT"/>
        <family val="2"/>
        <charset val="238"/>
      </rPr>
      <t>Demontaža limenog opšava dvostrešnog krovišta postojeće zgrade</t>
    </r>
    <r>
      <rPr>
        <sz val="11"/>
        <rFont val="Tw Cen MT"/>
        <family val="2"/>
        <charset val="238"/>
      </rPr>
      <t>. Obračun po m'. U cijeni odvoz na mjesni deponij udaljenosti do 10 km.</t>
    </r>
  </si>
  <si>
    <r>
      <rPr>
        <b/>
        <sz val="11"/>
        <rFont val="Tw Cen MT"/>
        <family val="2"/>
        <charset val="238"/>
      </rPr>
      <t>Demontaža oluka i žlijebova dvostrešnog krovišta postojeće zgrade</t>
    </r>
    <r>
      <rPr>
        <sz val="11"/>
        <rFont val="Tw Cen MT"/>
        <family val="2"/>
        <charset val="238"/>
      </rPr>
      <t xml:space="preserve"> (horizontale i ukoliko je potrebno vertikale). Cijena obuhvaća i demontažu obujmica. Obračun po m'. U cijeni odvoz na mjesni deponij udaljenosti do 10 km.</t>
    </r>
  </si>
  <si>
    <r>
      <rPr>
        <b/>
        <sz val="11"/>
        <rFont val="Tw Cen MT"/>
        <family val="2"/>
        <charset val="238"/>
      </rPr>
      <t xml:space="preserve">Strojno razbijanje AB vanjskog stubišta </t>
    </r>
    <r>
      <rPr>
        <sz val="11"/>
        <rFont val="Tw Cen MT"/>
        <family val="2"/>
        <charset val="238"/>
      </rPr>
      <t>s dvorišne strane postojeće zgrade debljine 15 cm.</t>
    </r>
    <r>
      <rPr>
        <b/>
        <sz val="11"/>
        <rFont val="Tw Cen MT"/>
        <family val="2"/>
        <charset val="238"/>
      </rPr>
      <t xml:space="preserve"> </t>
    </r>
    <r>
      <rPr>
        <sz val="11"/>
        <rFont val="Tw Cen MT"/>
        <family val="2"/>
        <charset val="238"/>
      </rPr>
      <t>Obračun po m3. U cijeni odvoz na mjesni deponij udaljenosti do 10 km.</t>
    </r>
  </si>
  <si>
    <r>
      <rPr>
        <sz val="11"/>
        <rFont val="Tw Cen MT"/>
        <family val="2"/>
        <charset val="238"/>
      </rPr>
      <t>m</t>
    </r>
    <r>
      <rPr>
        <vertAlign val="superscript"/>
        <sz val="11"/>
        <rFont val="Tw Cen MT"/>
        <family val="2"/>
        <charset val="238"/>
      </rPr>
      <t>3</t>
    </r>
  </si>
  <si>
    <t>6.</t>
  </si>
  <si>
    <r>
      <rPr>
        <b/>
        <sz val="11"/>
        <rFont val="Tw Cen MT"/>
        <family val="2"/>
        <charset val="238"/>
      </rPr>
      <t xml:space="preserve">Ručno uklanjanje vanjskog opločenja </t>
    </r>
    <r>
      <rPr>
        <sz val="11"/>
        <rFont val="Tw Cen MT"/>
        <family val="2"/>
        <charset val="238"/>
      </rPr>
      <t>s dvorišne strane postojeće zgrade. Obračun po m2 uklonjenog opločenja. U cijeni odvoz na mjesni deponij udaljenosti do 10 km.</t>
    </r>
  </si>
  <si>
    <t>7.</t>
  </si>
  <si>
    <r>
      <rPr>
        <b/>
        <sz val="11"/>
        <rFont val="Tw Cen MT"/>
        <family val="2"/>
        <charset val="238"/>
      </rPr>
      <t xml:space="preserve">Demontaža čelične dvorišne ograde </t>
    </r>
    <r>
      <rPr>
        <sz val="11"/>
        <rFont val="Tw Cen MT"/>
        <family val="2"/>
        <charset val="238"/>
      </rPr>
      <t>na sjeveroistočnoj međi. U stavku uračunato i rušenje betonskog trakastog temelja postojeće ograde. Obračun po m' čelične ograde. U cijeni odvoz na mjesni deponij udaljenosti do 10 km.</t>
    </r>
  </si>
  <si>
    <t>8.</t>
  </si>
  <si>
    <r>
      <rPr>
        <b/>
        <sz val="11"/>
        <rFont val="Tw Cen MT"/>
        <family val="2"/>
        <charset val="238"/>
      </rPr>
      <t>Strojno uklanjanje pomoćne dvorišne zgrade</t>
    </r>
    <r>
      <rPr>
        <sz val="11"/>
        <rFont val="Tw Cen MT"/>
        <family val="2"/>
        <charset val="238"/>
      </rPr>
      <t>. Zidovi pomoćne zgrade su od blok opeke debljine 20 i 30 cm. Krovište je višestrešno s pokrovom od glinenog crijepa. Temelji zgrade su betonski. U stavku uračunat sav potreban rad uključujući demontažu unutarnje i vanjske stolarije, rušenje krovne konstrukcije zajedno s krovnom oblogom od crijepa, rušenje svih zidova, rušenje međukatnih i podnih konstrukcija te razbijanje i uklanjanje temelja. Obračun po m2 uklonjene pomoćne zgrade. U cijeni odvoz na mjesni deponij udaljenosti do 10 km.</t>
    </r>
  </si>
  <si>
    <t>9.</t>
  </si>
  <si>
    <r>
      <rPr>
        <b/>
        <sz val="11"/>
        <rFont val="Tw Cen MT"/>
        <family val="2"/>
        <charset val="238"/>
      </rPr>
      <t>Strojno uklanjanje pomoćne dvorišne drvene nadstrešnice</t>
    </r>
    <r>
      <rPr>
        <sz val="11"/>
        <rFont val="Tw Cen MT"/>
        <family val="2"/>
        <charset val="238"/>
      </rPr>
      <t>. Nosiva konstrukcija nadstrešnice je od drvenih elemenata. Krovište je dvostrešno s pokrovom od salonit ploča. Temelji i podna ploča nadstrešnice su betonski. U stavku uračunat sav potreban rad uključujući demontažu drvene ograde, rušenje krovne konstrukcije zajedno s krovnom oblogom od salonit ploča, rušenje svih vertikalnih drvenih elemenata te razbijanje i uklanjanje podne ploče i temelja. Obračun po m2 uklonjene drvene nadstrešnice. U cijeni odvoz na mjesni deponij udaljenosti do 10 km.</t>
    </r>
  </si>
  <si>
    <t>10.</t>
  </si>
  <si>
    <r>
      <rPr>
        <b/>
        <sz val="11"/>
        <rFont val="Tw Cen MT"/>
        <family val="2"/>
        <charset val="238"/>
      </rPr>
      <t>Grubo čišćenje terena nakon izvođenja radova demontaže i rušenja.</t>
    </r>
    <r>
      <rPr>
        <sz val="11"/>
        <rFont val="Tw Cen MT"/>
        <family val="2"/>
        <charset val="238"/>
      </rPr>
      <t xml:space="preserve"> Obračun po m2 tlocrtne površine. Otpadni materijal odvesti na mjesni deponij do 10km.</t>
    </r>
  </si>
  <si>
    <t>11.</t>
  </si>
  <si>
    <t>UKUPNO DEMONTAŽE I RUŠENJA</t>
  </si>
  <si>
    <t>III).</t>
  </si>
  <si>
    <t>ZEMLJANI RADOVI</t>
  </si>
  <si>
    <r>
      <rPr>
        <b/>
        <i/>
        <sz val="11"/>
        <color theme="1"/>
        <rFont val="Tw Cen MT"/>
        <family val="2"/>
        <charset val="238"/>
      </rPr>
      <t>NAPOMENA</t>
    </r>
    <r>
      <rPr>
        <i/>
        <sz val="11"/>
        <color theme="1"/>
        <rFont val="Tw Cen MT"/>
        <family val="2"/>
        <charset val="238"/>
      </rPr>
      <t xml:space="preserve">:  Uz suglasnost nadzornog inženjera upisati podatke o tlu u građevinski dnevnik. Iskope obavljati u sušnom periodu, a za slučaj iznenadnog pljuska potrebno je predvidjeti zaštitu bočnih strana iskopa od erozije plastičnim folijama. Iskopi zemlje vrše se prema nacrtima strojno na predviđenu dubinu sa poravnanjem dna i s vertikalnim stranama, s eventualnim podupiranjem i razupiranjem, kao i crpljenje vode gdje je to potrebno. Podupiranja, razupiranja i crpljenje vode, kao i prokvašenje zemlje uslijed kiše, obuhvaćeno je jediničnim cijenama i ne naplaćuje se posebno. Ako se iskopane jame oštete, odrone ili zatrpaju nepažnjom ili uslijed nedovoljnog podupiranja izvođač ih dovodi u ispravno stanje bez dodatne naknade.Završni iskop treba pregledati odgovorni inženjer konstrukcije i odobriti upis u građevinski dnevnik.                                                  
Radovi iskopa rovova kanalizacije, vodovoda, priključaka elektrike, telefona, plina i svih ostalih priključaka nisu predmet obrade ovog troškovnika i sl. na parceli, odnosno u zoni obuhvata radova. Cijena obuhvaća sav potreban rad i materijal, te vertikalan i horizontalan transport na mjesto ugradnje. Svi opći opisi, opći uvjeti, obračunsko-tehničke specifikacije i sl. sastavni su dio troškovnika i moraju biti priloženi i ovjereni prilikom davanja ponude.      </t>
    </r>
  </si>
  <si>
    <r>
      <rPr>
        <b/>
        <sz val="11"/>
        <rFont val="Tw Cen MT"/>
        <family val="2"/>
        <charset val="238"/>
      </rPr>
      <t>Geodetsko snimanje predmetne građevine na terenu.</t>
    </r>
    <r>
      <rPr>
        <sz val="11"/>
        <rFont val="Tw Cen MT"/>
        <family val="2"/>
        <charset val="238"/>
      </rPr>
      <t xml:space="preserve"> Potrebno je građevinu iskolčiti točno onako kako je prikazana u projektu.</t>
    </r>
  </si>
  <si>
    <r>
      <rPr>
        <b/>
        <sz val="11"/>
        <rFont val="Tw Cen MT"/>
        <family val="2"/>
        <charset val="238"/>
      </rPr>
      <t>Strojni iskop površinskog sloja zemlje</t>
    </r>
    <r>
      <rPr>
        <sz val="11"/>
        <rFont val="Tw Cen MT"/>
        <family val="2"/>
        <charset val="238"/>
      </rPr>
      <t xml:space="preserve"> debljine 20 cm. Zemlju je potrebno deponirati na prikladno mjesto uz trasu gdje neće smetati odvijanju radova. U cijenu stavke uključen iskop zemljanog i ostalog materijala, utovar i odvoz na odlagalište građevinskog materijala udaljenosti do 10 km. Obračun po m2.</t>
    </r>
  </si>
  <si>
    <r>
      <rPr>
        <b/>
        <sz val="11"/>
        <rFont val="Tw Cen MT"/>
        <family val="2"/>
        <charset val="238"/>
      </rPr>
      <t xml:space="preserve">Strojni iskop tla III. kategorije za nove trakaste temelje. </t>
    </r>
    <r>
      <rPr>
        <sz val="11"/>
        <rFont val="Tw Cen MT"/>
        <family val="2"/>
        <charset val="238"/>
      </rPr>
      <t>Iskop izvesti s ručnim pravilnim odsjecanjem bočnih strana i planiranjem dna iskopa. Odvoz zemlje na deponiju na gradilištu. Obračun po m3 iskopane zemlje.</t>
    </r>
  </si>
  <si>
    <r>
      <rPr>
        <b/>
        <sz val="11"/>
        <rFont val="Tw Cen MT"/>
        <family val="2"/>
        <charset val="238"/>
      </rPr>
      <t>Nasipanje i nabijanje zemlje oko nadtemeljnog zida</t>
    </r>
    <r>
      <rPr>
        <sz val="11"/>
        <rFont val="Tw Cen MT"/>
        <family val="2"/>
        <charset val="238"/>
      </rPr>
      <t>. Koristiti zemlju preostalu od iskopa. Zemlju nabiti do potrebnog modula stišljivosti Ms&gt;60 Mn/m2. Obračun po m3 nabijene zemlje.</t>
    </r>
  </si>
  <si>
    <r>
      <rPr>
        <b/>
        <sz val="11"/>
        <rFont val="Tw Cen MT"/>
        <family val="2"/>
        <charset val="238"/>
      </rPr>
      <t xml:space="preserve">Dobava, nasipanje i nabijanje kamenog materijala (0-32mm) </t>
    </r>
    <r>
      <rPr>
        <sz val="11"/>
        <rFont val="Tw Cen MT"/>
        <family val="2"/>
        <charset val="238"/>
      </rPr>
      <t xml:space="preserve">ispod armiranobetonske podne ploče. Nasipavanje izvoditi u slojevima debljine do 30 cm. Potrebno postići zbijenost podloge od min. 60 Mpa. U stavku uračunati i kontrolna ispitivanja zbijenosti podloge. Obračun po m3 u zbijenom stanju. </t>
    </r>
  </si>
  <si>
    <r>
      <rPr>
        <b/>
        <sz val="11"/>
        <rFont val="Tw Cen MT"/>
        <family val="2"/>
        <charset val="238"/>
      </rPr>
      <t xml:space="preserve">Dobava, nasipanje i nabijanje kamenog materijala (0-32mm) </t>
    </r>
    <r>
      <rPr>
        <sz val="11"/>
        <rFont val="Tw Cen MT"/>
        <family val="2"/>
        <charset val="238"/>
      </rPr>
      <t xml:space="preserve">ispod armiranobetonskih temeljnih traka. Nasipavanje izvoditi u slojevima debljine do 30 cm. Potrebno postići zbijenost podloge od min. 60 Mpa. U stavku uračunati i kontrolna ispitivanja zbijenosti podloge. Obračun po m3 u zbijenom stanju. </t>
    </r>
  </si>
  <si>
    <r>
      <rPr>
        <b/>
        <sz val="11"/>
        <rFont val="Tw Cen MT"/>
        <family val="2"/>
        <charset val="238"/>
      </rPr>
      <t>Strojni utovar i odvoz viška zemlje iz iskopa</t>
    </r>
    <r>
      <rPr>
        <sz val="11"/>
        <rFont val="Tw Cen MT"/>
        <family val="2"/>
        <charset val="238"/>
      </rPr>
      <t xml:space="preserve"> na mjesni deponij udaljenosti do 10,00 km kojeg odredi investitor. U stavku uključiti strojno rasprostiranje otpadnog materijala na deponiju te uređenje istog nakon istovara. Pri obračunu količine materijala za odvoz koristiti koef. rastresitosti za tlo C ktg fR=1,25.</t>
    </r>
  </si>
  <si>
    <t>UKUPNO ZEMLJANI RADOVI</t>
  </si>
  <si>
    <t>IV).</t>
  </si>
  <si>
    <t>BETONSKI RADOVI</t>
  </si>
  <si>
    <r>
      <rPr>
        <b/>
        <i/>
        <sz val="11"/>
        <rFont val="Tw Cen MT"/>
        <family val="2"/>
        <charset val="238"/>
      </rPr>
      <t xml:space="preserve">NAPOMENA: </t>
    </r>
    <r>
      <rPr>
        <i/>
        <sz val="11"/>
        <rFont val="Tw Cen MT"/>
        <family val="2"/>
        <charset val="238"/>
      </rPr>
      <t xml:space="preserve"> Sve betonske i armiranobetonske radove potrebno je izvoditi prema statičkom proračunu u skladu s elementima iz projekta betona, te prema Tehničkom propisu za betonske konstrukcije i ostalim pripadajućim hrvatskim normama. Potrebno je redovito pratiti kvalitetu izvedbe betonskih konstrukcija. Beton ugrađivati strojno s vibriranjem, te adekvatno njegovati. Obavezno dodati aditiv za vodonepropusnost (strojno mješanje). Jedinična cijena svih stavki uključuje beton, sva potrebna podupiranja, izradu, montažu i demontažu glatke oplate, raznih umetaka (kalupa) za  otvore, prodore, ormariće, šliceve, utore, bangere i sl, u zidovima, parapetima, stropovima, temeljima i sl. (kod otvora veličine do 0,12 m2 ne obračunava se oplata i ne odbija se beton). Također, u jedinične cijene uključiti i saniranje privremenih učvršćenja i zatvaranje rupa odstojnika (nakon demontaže) i sl. U cijenu je potrebno uvrstiti i sav materijal potreban za njegu betona, bolju ugradljivost i povećanje vodonepropusnosti. Površina elemenata izvedenih u glatkoj oplati ima biti ravna, čista i glatka, spremna za soboslikarsku obradu, bez dodatnih brušenja, popravaka i žbukanja (tj. dodatni će se popravci izvesti na račun izvoditelja tesarskih radova).  Uključivo skidanje oplate. Cijena obuhvaća sav potreban rad i materijal, te vertikalan i horizontalan transport na mjesto ugradnje. Svi opći opisi, opći uvjeti, obračunsko-tehničke specifikacije i sl. sastavni su dio troškovnika i moraju biti priloženi i ovjereni prilikom davanja ponude. Radovi vezani za izvedbu priljučaka kanalizacije, vodovoda, elektrike, telefona i svih ostalih priključaka nisu predmet obrade ovog troškovnika. Osim ako to nije drugačije navedeno u pojedinoj stavci, spomenute oplate i armatura ne ulaze u cijenu stavke.</t>
    </r>
  </si>
  <si>
    <t>beton:</t>
  </si>
  <si>
    <r>
      <rPr>
        <b/>
        <sz val="11"/>
        <rFont val="Tw Cen MT"/>
        <family val="2"/>
        <charset val="238"/>
      </rPr>
      <t>Betoniranje armiranobetonskih trakastih temelja, temeljnih stopa i temeljnih greda</t>
    </r>
    <r>
      <rPr>
        <sz val="11"/>
        <rFont val="Tw Cen MT"/>
        <family val="2"/>
        <charset val="238"/>
      </rPr>
      <t xml:space="preserve"> u zemlji betonom C 25/30.  U cijeni uključena nabava, transport, ugradnja i njega betona, uz potrebna ispitivanja i dokaze kvalitete.</t>
    </r>
  </si>
  <si>
    <r>
      <rPr>
        <b/>
        <sz val="11"/>
        <rFont val="Tw Cen MT"/>
        <family val="2"/>
        <charset val="238"/>
      </rPr>
      <t>Betoniranje armiranobetonske podne ploče debljine 15 cm</t>
    </r>
    <r>
      <rPr>
        <sz val="11"/>
        <rFont val="Tw Cen MT"/>
        <family val="2"/>
        <charset val="238"/>
      </rPr>
      <t>, betonom C 25/30 iznad sloja tamponskog šljunka. U cijeni uključena izrada i postava oplate te nabava, transport, ugradnja i njega betona, uz potrebna ispitivanja i dokaze kvalitete.</t>
    </r>
  </si>
  <si>
    <t>oplata:</t>
  </si>
  <si>
    <r>
      <rPr>
        <b/>
        <sz val="11"/>
        <rFont val="Tw Cen MT"/>
        <family val="2"/>
        <charset val="238"/>
      </rPr>
      <t>Betoniranje armiranobetonske kose rampe debljine 15 cm</t>
    </r>
    <r>
      <rPr>
        <sz val="11"/>
        <rFont val="Tw Cen MT"/>
        <family val="2"/>
        <charset val="238"/>
      </rPr>
      <t>, betonom C 25/30 iznad sloja tamponskog šljunka. U cijeni uključena izrada i postava oplate te nabava, transport, ugradnja i njega betona, uz potrebna ispitivanja i dokaze kvalitete.</t>
    </r>
  </si>
  <si>
    <r>
      <rPr>
        <b/>
        <sz val="11"/>
        <rFont val="Tw Cen MT"/>
        <family val="2"/>
        <charset val="238"/>
      </rPr>
      <t>Betoniranje armiranobetonskih nadtemeljnih zidova debljine 20 i 30 cm</t>
    </r>
    <r>
      <rPr>
        <sz val="11"/>
        <rFont val="Tw Cen MT"/>
        <family val="2"/>
        <charset val="238"/>
      </rPr>
      <t>, betonom C 25/30 u oplati s potrebnim podupiranjem. U cijeni uključena izrada i postava oplate te nabava, transport, ugradnja i njega betona, uz potrebna ispitivanja i dokaze kvalitete.</t>
    </r>
  </si>
  <si>
    <r>
      <rPr>
        <b/>
        <sz val="11"/>
        <rFont val="Tw Cen MT"/>
        <family val="2"/>
        <charset val="238"/>
      </rPr>
      <t>Betoniranje armiranobetonske stropne ploče debljine 20 cm</t>
    </r>
    <r>
      <rPr>
        <sz val="11"/>
        <rFont val="Tw Cen MT"/>
        <family val="2"/>
        <charset val="238"/>
      </rPr>
      <t>, betonom C 25/30 u glatkoj oplati s potrebnim podupiranjem. U cijeni uključena izrada i postava oplate te nabava, transport, ugradnja i njega betona, uz potrebna ispitivanja i dokaze kvalitete.</t>
    </r>
  </si>
  <si>
    <r>
      <rPr>
        <b/>
        <sz val="11"/>
        <rFont val="Tw Cen MT"/>
        <family val="2"/>
        <charset val="238"/>
      </rPr>
      <t>Izrada polumontažne stropne konstrukcije fert stropa nagiba 35º</t>
    </r>
    <r>
      <rPr>
        <sz val="11"/>
        <rFont val="Tw Cen MT"/>
        <family val="2"/>
        <charset val="238"/>
      </rPr>
      <t xml:space="preserve"> ukupne debljine 16+4 cm. Fert strop izvesti postavljanjem dvostrukih gredica između uložaka. Armatura i ukrutna rebra prema statičkom proračunu. Stavka obuhvaća nabavu, transport, ugradnju gredica, uložaka i betona, sa svim potrebnim podupiranjima i oplatom te potrebna ispitivanja i dokaze kvalitete. Obračun po m2 izvedenog stropa.</t>
    </r>
  </si>
  <si>
    <r>
      <rPr>
        <b/>
        <sz val="11"/>
        <rFont val="Tw Cen MT"/>
        <family val="2"/>
        <charset val="238"/>
      </rPr>
      <t>Betoniranje AB vertikalnih serklaža betonom C 25/30,</t>
    </r>
    <r>
      <rPr>
        <sz val="11"/>
        <rFont val="Tw Cen MT"/>
        <family val="2"/>
        <charset val="238"/>
      </rPr>
      <t xml:space="preserve"> u dvostranoj glatkoj oplati s potrebnim podupiranjem. Beton ugrađivati ručno te njegovati po tehničkim propisima do potpunoga vezanja.</t>
    </r>
  </si>
  <si>
    <r>
      <rPr>
        <b/>
        <sz val="11"/>
        <rFont val="Tw Cen MT"/>
        <family val="2"/>
        <charset val="238"/>
      </rPr>
      <t>Betoniranje AB horizontalnih serklaža, nadvoja, nadozida i greda betonom C 25/30,</t>
    </r>
    <r>
      <rPr>
        <sz val="11"/>
        <rFont val="Tw Cen MT"/>
        <family val="2"/>
        <charset val="238"/>
      </rPr>
      <t xml:space="preserve"> u trostranoj glatkoj oplati sa potrebnim podupiranjem. Beton ugrađivati ručno te njegovati po tehničkim propisima do potpunoga vezanja.</t>
    </r>
  </si>
  <si>
    <t>UKUPNO ARMIRANO-BETONSKI RADOVI</t>
  </si>
  <si>
    <t>V).</t>
  </si>
  <si>
    <t>ARMIRAČKI RADOVI</t>
  </si>
  <si>
    <r>
      <rPr>
        <b/>
        <i/>
        <sz val="11"/>
        <rFont val="Tw Cen MT"/>
        <family val="2"/>
        <charset val="238"/>
      </rPr>
      <t>NAPOMENA:</t>
    </r>
    <r>
      <rPr>
        <i/>
        <sz val="11"/>
        <rFont val="Tw Cen MT"/>
        <family val="2"/>
        <charset val="238"/>
      </rPr>
      <t xml:space="preserve"> Kod izvedbe armiračkih radova treba se u svemu pridržavati postojećih propisa i standarda. Armatura mora biti savijena točno prema nacrtima savijanja. Svaka šipka mora biti iz jednog komada, a prije savijanja treba ju očistiti od korozije. Prigodom betoniranja treba paziti da se armatura ne pomakne iz svog položaja, te da bude obuhvaćena betonom u čitavoj dužini i opsegu. Obavezan je pregled armature od strane izvođača, statičara i nadzornog inženjera prije početka betoniranja. Za sve vrste navedenih ugrađenih čelika potrebni su atesti proizvođača u skladu s propisima i standardima. Obračun ugrađene armature vrši se po kg bez obzira na profil, a obuhvaća isključivo ugrađenu količinu čelične armature, tj. obračunom nisu obuhvaćeni neiskorišteni ostatci armature. Cijena obuhvaća sav potreban rad i materijal, te vertikalan i horizontalan transport na mjesto ugradnje. Svi opći opisi, opći uvjeti, obračunsko-tehničke specifikacije i sl. sastavni su dio troškovnika i moraju biti priloženi i ovjereni prilikom davanja ponude.</t>
    </r>
  </si>
  <si>
    <t>kg</t>
  </si>
  <si>
    <t>UKUPNO ARMIRAČKI RADOVI:</t>
  </si>
  <si>
    <t>VI).</t>
  </si>
  <si>
    <t>MANIPULATIVNE POVRŠINE</t>
  </si>
  <si>
    <r>
      <rPr>
        <b/>
        <sz val="11"/>
        <rFont val="Tw Cen MT"/>
        <family val="2"/>
        <charset val="238"/>
      </rPr>
      <t xml:space="preserve">Strojni iskop površinskog sloja zemlje za pješačke staze i kolni pristup </t>
    </r>
    <r>
      <rPr>
        <sz val="11"/>
        <rFont val="Tw Cen MT"/>
        <family val="2"/>
        <charset val="238"/>
      </rPr>
      <t>u sloju debljine 30cm. Zemlju je potrebno deponirati na prikladno mjesto uz trasu gdje neće smetati odvijanju radova. U cijenu stavke uključen iskop zemljanog i ostalog materijala, utovar i odvoz na odlagalište građevinskog materijala udaljenosti do 10km. Obračun po m2.</t>
    </r>
  </si>
  <si>
    <r>
      <rPr>
        <b/>
        <sz val="11"/>
        <rFont val="Tw Cen MT"/>
        <family val="2"/>
        <charset val="238"/>
      </rPr>
      <t xml:space="preserve">Ugradnja betonskih opločnika dvorišnih staza debljine 8 cm. </t>
    </r>
    <r>
      <rPr>
        <sz val="11"/>
        <rFont val="Tw Cen MT"/>
        <family val="2"/>
        <charset val="238"/>
      </rPr>
      <t>Betonski opločnici se postavljaju na nosivi sloj i podlogu. Nosivi sloj se sastoji od 20,0 cm tucanika ili šljunka 0-31,5 mm koji se ugrađuje u slojevima i zbija vibracijskim valjkom ili vibro pločama do modula zbijenosti M=60MN/m2. Radi odvodnje planum mora imati poprečni nagib 3-4%. Na površinu planuma se ravnomjerno nasipa drobljeni agregat granulacije 2-4mm u sloju 3-5cm i poravnava povlačenjem drvenih ili aluminijskih profila. Poravnata površina se ne zbija. Na gotovu podlogu betonski opločnici se postavljaju tako da širina fuga iznosi 2-4mm, a fuge se ispunjavaju nepovezanim materijalom (pijesak, kremeni pijesak, tucanik). Popločena površina nakon fugiranja se čisti i sabija do stabilnosti. U cijeni su sadržani svi troškovi nabave, dobave, ugradnje i sve ostalo što je potrebno za izvođenje radova. Obračun po m2.</t>
    </r>
  </si>
  <si>
    <r>
      <rPr>
        <b/>
        <sz val="11"/>
        <rFont val="Tw Cen MT"/>
        <family val="2"/>
        <charset val="238"/>
      </rPr>
      <t xml:space="preserve">Izrada nosivog tamponskog sloja kolnog prilaza (Ms≥60 MN/m2) </t>
    </r>
    <r>
      <rPr>
        <sz val="11"/>
        <rFont val="Tw Cen MT"/>
        <family val="2"/>
        <charset val="238"/>
      </rPr>
      <t xml:space="preserve">od drobljenog kamenog materijala, najvećeg zrna 63 mm, debljine 20 cm. U cijenu je uključena dobava materijala, utovar, prijevoz, i ugradnja (strojno razastiranje, planiranje i zbijanje do traženog modula stišljivosti ili stupnja zbijenosti) na uređenu i preuzetu podlogu. Obračun je po m3 ugrađenog materijala u zbijenom stanju. </t>
    </r>
  </si>
  <si>
    <r>
      <rPr>
        <b/>
        <sz val="11"/>
        <rFont val="Tw Cen MT"/>
        <family val="2"/>
        <charset val="238"/>
      </rPr>
      <t xml:space="preserve">Izrada nosivog asfaltnog sloja debljine 6,0 cm. </t>
    </r>
    <r>
      <rPr>
        <sz val="11"/>
        <rFont val="Tw Cen MT"/>
        <family val="2"/>
        <charset val="238"/>
      </rPr>
      <t xml:space="preserve">U cijeni su sadržani svi troškovi nabave materijala, proizvodnje i ugradnje asfaltne mješavine, prijevoz, oprema i sve ostalo što je potrebno za potpuno izvođenje radova. Obračun je po m2 gornje površine stvarno položenog i ugrađenog habajućeg sloja od asfaltbetona. </t>
    </r>
  </si>
  <si>
    <r>
      <rPr>
        <b/>
        <sz val="11"/>
        <rFont val="Tw Cen MT"/>
        <family val="2"/>
        <charset val="238"/>
      </rPr>
      <t xml:space="preserve">Dobava i postava parkovnog rubnjaka 8/16/100cm uz površine pokrivene betonskim opločnicima. </t>
    </r>
    <r>
      <rPr>
        <sz val="11"/>
        <rFont val="Tw Cen MT"/>
        <family val="2"/>
        <charset val="238"/>
      </rPr>
      <t>Rubnjaci od prefabriciranih betonskih elemenata tipa kao i betonski opločnici. Ugrađuju se u betonski temelj C16/20. U cijeni dobava, iskop, podložni beton C16/20 (0,10 m³/m), postavljanje i fugiranje kao sav potreban rad i materijal. Obračun po m' postavljenog rubnjaka.</t>
    </r>
  </si>
  <si>
    <r>
      <rPr>
        <b/>
        <sz val="11"/>
        <rFont val="Tw Cen MT"/>
        <family val="2"/>
        <charset val="238"/>
      </rPr>
      <t>Strojni iskop zemlje III kategorije za trakaste temelje panelne dvorišne ograde</t>
    </r>
    <r>
      <rPr>
        <sz val="11"/>
        <rFont val="Tw Cen MT"/>
        <family val="2"/>
        <charset val="238"/>
      </rPr>
      <t xml:space="preserve"> dimenzija 30x80cm. Iskop izvesti s ručnim pravilnim odsjecanjem bočnih strana i planiranjem dna iskopa. U cijenu uključiti sav utovar i odvoz otpadnog materijala na privremeni deponij na gradilištu, utovar u kamion i odvoz na gradsku deponiju uz plaćanje svih pristojbi. Obračun po m3 iskopane zemlje.</t>
    </r>
  </si>
  <si>
    <r>
      <rPr>
        <b/>
        <sz val="11"/>
        <rFont val="Tw Cen MT"/>
        <family val="2"/>
        <charset val="238"/>
      </rPr>
      <t>Dobava i ugradnja betona, izvedba armirano-betonskih  temelja dvorišne ograde.</t>
    </r>
    <r>
      <rPr>
        <sz val="11"/>
        <rFont val="Tw Cen MT"/>
        <family val="2"/>
        <charset val="238"/>
      </rPr>
      <t xml:space="preserve"> Temelji su dimenzija 80x30,0cm. Izvode se betonom C 25/30. Temelji se izvode u iskopu ravnih stranica. Obračun po m3 ugrađenog betona. 
</t>
    </r>
  </si>
  <si>
    <t>armatura:</t>
  </si>
  <si>
    <r>
      <rPr>
        <b/>
        <sz val="11"/>
        <rFont val="Tw Cen MT"/>
        <family val="2"/>
        <charset val="238"/>
      </rPr>
      <t>Dobava i ugradnja betona, izvedba armirano-betonskog nadtemeljnog zida dvorišne ograde.</t>
    </r>
    <r>
      <rPr>
        <sz val="11"/>
        <rFont val="Tw Cen MT"/>
        <family val="2"/>
        <charset val="238"/>
      </rPr>
      <t xml:space="preserve"> Nadtemeljni zid je dimenzija 20,0x30,0cm. Izvodi se betonom C 25/30. Nadtemelnji zid se izvodi u oplati. Obračun po m3 ugrađenog betona. 
</t>
    </r>
  </si>
  <si>
    <r>
      <rPr>
        <b/>
        <sz val="11"/>
        <rFont val="Tw Cen MT"/>
        <family val="2"/>
        <charset val="238"/>
      </rPr>
      <t>Dobava i ugradnja ogradnog sustava</t>
    </r>
    <r>
      <rPr>
        <sz val="11"/>
        <rFont val="Tw Cen MT"/>
        <family val="2"/>
        <charset val="238"/>
      </rPr>
      <t xml:space="preserve"> od sendvič panela debljine 5,0 cm. Ogrda se sastoji od panela i stupova. Visina panela je 120 cm. Paneli i stupovi su zaštićeni toplim pocinčavnjem, a zatim plastificirani. U cijenu uključena dobava materijala i montaža ogradnih elemenata. Obračun po m1 ugrađene ograde.  </t>
    </r>
  </si>
  <si>
    <r>
      <rPr>
        <sz val="11"/>
        <rFont val="Tw Cen MT"/>
        <family val="2"/>
        <charset val="238"/>
      </rPr>
      <t>m</t>
    </r>
    <r>
      <rPr>
        <vertAlign val="superscript"/>
        <sz val="11"/>
        <rFont val="Tw Cen MT"/>
        <family val="2"/>
        <charset val="238"/>
      </rPr>
      <t>1</t>
    </r>
  </si>
  <si>
    <r>
      <rPr>
        <b/>
        <sz val="11"/>
        <rFont val="Tw Cen MT"/>
        <family val="2"/>
        <charset val="238"/>
      </rPr>
      <t xml:space="preserve">Zidanje dvorišne ograde debljine 20 cm </t>
    </r>
    <r>
      <rPr>
        <sz val="11"/>
        <rFont val="Tw Cen MT"/>
        <family val="2"/>
        <charset val="238"/>
      </rPr>
      <t>blok opekom 29x19x19 cm s vertikalnim šupljinama, u produžnom cementnom mortu. Ograda se zida do visine 150 cm. Zidati u pravilnim redovima, sa sljubnicama debljine 1 cm. Obračun po m3.</t>
    </r>
  </si>
  <si>
    <r>
      <rPr>
        <b/>
        <sz val="11"/>
        <rFont val="Tw Cen MT"/>
        <family val="2"/>
        <charset val="238"/>
      </rPr>
      <t>Grubo i fino žbukanje zidova dvorišne ograde na podlozi od opeke i betona</t>
    </r>
    <r>
      <rPr>
        <sz val="11"/>
        <rFont val="Tw Cen MT"/>
        <family val="2"/>
        <charset val="238"/>
      </rPr>
      <t xml:space="preserve"> grubim osnovnim slojem od produžnog vapneno cementnog morta i s finom zaglađenom vapneno cementnom žbukom. Sve ožbukane površine moraju zadovoljavati potrebnu površinsku ravnost. U cijenu uključiti sve pripremne radnje te radnu skelu. Obračun po m2 ožbukanog zida. </t>
    </r>
  </si>
  <si>
    <t>12.</t>
  </si>
  <si>
    <r>
      <rPr>
        <b/>
        <sz val="11"/>
        <rFont val="Tw Cen MT"/>
        <family val="2"/>
        <charset val="238"/>
      </rPr>
      <t>Dobava i ugradnja betonske prefabricirane okapnice</t>
    </r>
    <r>
      <rPr>
        <sz val="11"/>
        <rFont val="Tw Cen MT"/>
        <family val="2"/>
        <charset val="238"/>
      </rPr>
      <t xml:space="preserve"> zidane dvorišne ograde. Okapnica je dvostrešna, dimenzija 100 x 22 x 6 cm. U stavku uključen sav potreban rad i materijal. Obračun po m1 ugrađene okapnice. </t>
    </r>
  </si>
  <si>
    <t>13.</t>
  </si>
  <si>
    <r>
      <rPr>
        <b/>
        <sz val="11"/>
        <rFont val="Tw Cen MT"/>
        <family val="2"/>
        <charset val="238"/>
      </rPr>
      <t xml:space="preserve">Gletanje i bojanje zidova zidane dvorišne ograde disperzivnim bojama </t>
    </r>
    <r>
      <rPr>
        <sz val="11"/>
        <rFont val="Tw Cen MT"/>
        <family val="2"/>
        <charset val="238"/>
      </rPr>
      <t xml:space="preserve">u svijetlom tonu, u dva sloja sa svim potrebnim predradnjama. Obojeni zidovi moraju biti potpuno jednoličnoga tona, a ukoliko se isto ne postigne, bojenje se mora ponoviti. Obračun po m2 obojenih zidnih površina. </t>
    </r>
  </si>
  <si>
    <t>UKUPNO MANIPULATIVNE POVRŠINE:</t>
  </si>
  <si>
    <t>VII).</t>
  </si>
  <si>
    <t>ZIDARSKI RADOVI</t>
  </si>
  <si>
    <r>
      <rPr>
        <b/>
        <i/>
        <sz val="11"/>
        <rFont val="Tw Cen MT"/>
        <family val="2"/>
        <charset val="238"/>
      </rPr>
      <t xml:space="preserve">NAPOMENA: </t>
    </r>
    <r>
      <rPr>
        <i/>
        <sz val="11"/>
        <rFont val="Tw Cen MT"/>
        <family val="2"/>
        <charset val="238"/>
      </rPr>
      <t>Za izvođenje svih radova na svim visinama projektirane građevine neće se obračunavati nikakvi posebni dodaci, već se jedinstvena cijena radova pojedine stavke odnosi na radove bez obzira na kojoj se visini isti izvode. U jediničnoj cijeni pojedine stavke su uračunati sveukupni troškovi eventualno potrebnih skela, pomoćnih konstrukcija i sl. bez obzira na njihovu složenost, visinu, vrijeme postavljanja i demont. i sl.</t>
    </r>
  </si>
  <si>
    <r>
      <rPr>
        <b/>
        <sz val="11"/>
        <rFont val="Tw Cen MT"/>
        <family val="2"/>
        <charset val="238"/>
      </rPr>
      <t>Zidanje nosivih zidova i zidova ispune debljine 20 cm i 30 cm</t>
    </r>
    <r>
      <rPr>
        <sz val="11"/>
        <rFont val="Tw Cen MT"/>
        <family val="2"/>
        <charset val="238"/>
      </rPr>
      <t xml:space="preserve"> blok opekom 29x19x19 cm s vertikalnim šupljinama, u produžnom cementnom mortu s potrebnom skelom. Zidati u pravilnim redovima, sa sljubnicama debljine 1 cm. Obračun po m3.</t>
    </r>
  </si>
  <si>
    <r>
      <rPr>
        <b/>
        <sz val="11"/>
        <rFont val="Tw Cen MT"/>
        <family val="2"/>
        <charset val="238"/>
      </rPr>
      <t>Zidanje pregradnih zidova</t>
    </r>
    <r>
      <rPr>
        <sz val="11"/>
        <rFont val="Tw Cen MT"/>
        <family val="2"/>
        <charset val="238"/>
      </rPr>
      <t xml:space="preserve"> pregradnim opekarskim blokom debljine 10 cm u produžnom cementnom mortu. Zidati u pravilnim redovima, sa sljubnicama debljine 1 cm. Obračun po m3.</t>
    </r>
  </si>
  <si>
    <r>
      <rPr>
        <b/>
        <sz val="11"/>
        <rFont val="Tw Cen MT"/>
        <family val="2"/>
        <charset val="238"/>
      </rPr>
      <t>Dobava i ugradnja montažnih nadvoja</t>
    </r>
    <r>
      <rPr>
        <sz val="11"/>
        <rFont val="Tw Cen MT"/>
        <family val="2"/>
        <charset val="238"/>
      </rPr>
      <t xml:space="preserve"> nad otvorima u pregradnim zidovima širine 10 cm. Kod ugradnje nadvoje osloniti na zidove min. 20 cm. Ugrađivanje izvesti u PCM 1:2:6 s potrebnom skelom. Obračun po komadu ugrađenih elemenata.</t>
    </r>
  </si>
  <si>
    <t>a) nadvoj 110x10x8,5 cm</t>
  </si>
  <si>
    <t>b) nadvoj 130x10x8,5 cm</t>
  </si>
  <si>
    <t>c) nadvoj150x10x8,5 cm</t>
  </si>
  <si>
    <r>
      <rPr>
        <b/>
        <sz val="11"/>
        <rFont val="Tw Cen MT"/>
        <family val="2"/>
        <charset val="238"/>
      </rPr>
      <t>Grubo i fino žbukanje unutarnjih zidova zgrade na podlozi od opeke i betona</t>
    </r>
    <r>
      <rPr>
        <sz val="11"/>
        <rFont val="Tw Cen MT"/>
        <family val="2"/>
        <charset val="238"/>
      </rPr>
      <t xml:space="preserve"> grubim osnovnim slojem od produžnog vapneno cementnog morta i s finom zaglađenom vapneno cementnom žbukom. Sve ožbukane površine moraju zadovoljavati potrebnu površinsku ravnost. U cijenu uključiti sve pripremne radnje te radnu skelu. Obračun po m2 ožbukanog zida. </t>
    </r>
  </si>
  <si>
    <r>
      <rPr>
        <b/>
        <sz val="11"/>
        <rFont val="Tw Cen MT"/>
        <family val="2"/>
        <charset val="238"/>
      </rPr>
      <t>Grubo i fino žbukanje unutarnjih podgleda stropa zgrade na podlozi od opeke i betona</t>
    </r>
    <r>
      <rPr>
        <sz val="11"/>
        <rFont val="Tw Cen MT"/>
        <family val="2"/>
        <charset val="238"/>
      </rPr>
      <t xml:space="preserve"> grubim osnovnim slojem od produžnog vapneno cementnog morta i s finom zaglađenom vapneno cementnom žbukom. Sve ožbukane površine moraju zadovoljavati potrebnu površinsku ravnost. U cijenu uključiti sve pripremne radnje te radnu skelu. Obračun po m2 ožbukanog stropa. </t>
    </r>
  </si>
  <si>
    <r>
      <rPr>
        <b/>
        <sz val="11"/>
        <rFont val="Tw Cen MT"/>
        <family val="2"/>
        <charset val="238"/>
      </rPr>
      <t>Žbukanje unutarnjih zidova prostorija predviđenih za postavljanje keramičkih pločica</t>
    </r>
    <r>
      <rPr>
        <sz val="11"/>
        <rFont val="Tw Cen MT"/>
        <family val="2"/>
        <charset val="238"/>
      </rPr>
      <t xml:space="preserve"> produžnom vapneno cementnom žbukom. Na sve bridove ugrađuju se kutni profili od pocinčanog lima. Sve ožbukane površine moraju zadovoljavati potrebnu površinsku ravnost. U cijenu uključiti sve pripremne radnje te radnu skelu. Obračun po m2 ožbukanog zida. </t>
    </r>
  </si>
  <si>
    <r>
      <rPr>
        <b/>
        <sz val="11"/>
        <rFont val="Tw Cen MT"/>
        <family val="2"/>
        <charset val="238"/>
      </rPr>
      <t>Izrada termo-izolacijske fasade vanjskih zidova zgrade s izolacijskim pločama - ETICS sustav.</t>
    </r>
    <r>
      <rPr>
        <sz val="11"/>
        <rFont val="Tw Cen MT"/>
        <family val="2"/>
        <charset val="238"/>
      </rPr>
      <t xml:space="preserve"> Fasadni sustav se sastoji od fasadnih ploča mineralne vune MW debljine 12cm ljepljenih na podlogu od betona i blok opeke specijalnim građevinskim ljepilom. Ploče mineralne vune se dodatno učvršćuju plastičnim  pričvrsnicama sa širokom glavom (5kom/m2). Vanjska površina ploča se gleta specijalnim polimercementnim mortom u dva sloja uz armiranje alkalno otpornom tekstilno - staklenom mrežicom u sloju debljine 0,3 cm. Izrada završnog sloja od silikatne žbuke debljine 0,2 cm. U cijenu uključiti postavljanje kutnog profila na rubu stropa iznad negrijanog prostora te sve potrebne pripremne radnje i radnu skelu. Obračun po m2.</t>
    </r>
  </si>
  <si>
    <r>
      <rPr>
        <b/>
        <sz val="11"/>
        <rFont val="Tw Cen MT"/>
        <family val="2"/>
        <charset val="238"/>
      </rPr>
      <t>Izrada termo-izolacijske fasade podgleda konzolnih istaka   zgrade s izolacijskim pločama - ETICS sustav.</t>
    </r>
    <r>
      <rPr>
        <sz val="11"/>
        <rFont val="Tw Cen MT"/>
        <family val="2"/>
        <charset val="238"/>
      </rPr>
      <t xml:space="preserve"> Fasadni sustav se sastoji od fasadnih ploča mineralne vune MW debljine 12cm ljepljenih na podlogu od betona specijalnim građevinskim ljepilom. Ploče mineralne vune se dodatno učvršćuju plastičnim pričvrsnicama sa širokom glavom (5kom/m2). Vanjska površina ploča se gleta specijalnim polimercementnim mortom u dva sloja uz armiranje alkalno otpornom tekstilno - staklenom mrežicom u sloju debljine 0,3 cm. Izrada završnog sloja od silikatne žbuke debljine 0,2 cm. U cijenu uključiti sve potrebne pripremne radnje i radnu skelu. Obračun po m2.</t>
    </r>
  </si>
  <si>
    <r>
      <rPr>
        <b/>
        <sz val="11"/>
        <rFont val="Tw Cen MT"/>
        <family val="2"/>
        <charset val="238"/>
      </rPr>
      <t>Izrada cementnog estriha vanjskih podova kao zaštite izolacijskih slojeva poda</t>
    </r>
    <r>
      <rPr>
        <sz val="11"/>
        <rFont val="Tw Cen MT"/>
        <family val="2"/>
        <charset val="238"/>
      </rPr>
      <t>. Cem. estrih izvesti u debljini 6 cm. U stavku predvidjeti armiranje vlaknima. Gornju površinu izravnati i zagladiti za prihvat podova ljepljenjem ili polaganjem. Obračun po m2 izvedenoga cementnog estriha.</t>
    </r>
  </si>
  <si>
    <t>UKUPNO ZIDARSKI RADOVI:</t>
  </si>
  <si>
    <t>VIII).</t>
  </si>
  <si>
    <t>IZOLATERSKI RADOVI</t>
  </si>
  <si>
    <t>Opće napomene:
Svi materijali koji se ugrađuju u izolacijske slojeve moraju po svom sastavu, fizičkomehaničkim svojstvima odgovarati odgovarajućim hrvatskim normama za takvu vrstu izolacijskih radova i za njih moraju postojati atesti.
Materijali za toplinsku izolaciju: 
Svi materijali za toplinsku izolaciju pored osnovnih svojstava (pružaju veliki otpor prolazu  topline i imaju malu vrijednost koeficijenta toplinske provodljivosti) moraju zadovoljavati i slijedeća svojstva: 
- odgovarajuću čvrstoću 
- postojanost na višim temperaturama i temperaturnim promjenama 
- nepromjenljivost zapremine i oblika
- suhoća
- vodoodbojnost ili malo upijanje vlage
- postojanost na atmosferilije
- otpornost na trulenje
- mala težina
- laka obradljivost
- lako i jednostavno ugrađivanje.</t>
  </si>
  <si>
    <r>
      <rPr>
        <b/>
        <sz val="11"/>
        <rFont val="Tw Cen MT"/>
        <family val="2"/>
        <charset val="238"/>
      </rPr>
      <t xml:space="preserve">Izrada horizontalne hidroizolacije balkona </t>
    </r>
    <r>
      <rPr>
        <sz val="11"/>
        <rFont val="Tw Cen MT"/>
        <family val="2"/>
        <charset val="238"/>
      </rPr>
      <t>preko AB stropne ploče prizemlja. Hidroizolaciju izvoditi u slojevima:
- hladni premaz 
- dvostruki sloj flexsibilne bitumenske hidroizolacijske trake za zavarivanje s uloškom od staklenog voala, punoplošno zavarene za prethodni sloj.  Traku ugrađivati s preklopima min. širine 10 cm. Obračun po m2.</t>
    </r>
  </si>
  <si>
    <r>
      <rPr>
        <b/>
        <sz val="11"/>
        <rFont val="Tw Cen MT"/>
        <family val="2"/>
        <charset val="238"/>
      </rPr>
      <t>Dobava materijala i izrada hidroizolacije podova i zidova u  sanitarijama.</t>
    </r>
    <r>
      <rPr>
        <sz val="11"/>
        <rFont val="Tw Cen MT"/>
        <family val="2"/>
        <charset val="238"/>
      </rPr>
      <t xml:space="preserve"> Hidroizolacija se izvodi od fleksibilnog  polimercementnog premaza preko nanesenog hladnog premaza. Hidroizolacijski premaz se izvodi u dva sloja, a armira se plastičnom mrežicom. Ukupna debljina sloja iznosi 4mm. Na sloj hidroizolacije je moguće lijepiti keramičke pločice. Zidove izolirati 10 cm od poda, a kod tuša do visine 200 cm. Obračun po m2.</t>
    </r>
  </si>
  <si>
    <r>
      <rPr>
        <b/>
        <sz val="11"/>
        <rFont val="Tw Cen MT"/>
        <family val="2"/>
        <charset val="238"/>
      </rPr>
      <t xml:space="preserve">Dobava materijala i postava PEHD čepaste folije kao drenažnog sloja terasa u prizemlju i balkona na katu. </t>
    </r>
    <r>
      <rPr>
        <sz val="11"/>
        <rFont val="Tw Cen MT"/>
        <family val="2"/>
        <charset val="238"/>
      </rPr>
      <t>Traka se postavlja direktno na bitumensku traku, odnosno XPS, s čepićima okrenutim prema dolje. Spajanje rola izvodi se preklapanjem od oko 15 cm.  U stavku je uključen sav potreban rad i materijal. Obračun po m2.</t>
    </r>
  </si>
  <si>
    <r>
      <rPr>
        <b/>
        <sz val="11"/>
        <rFont val="Tw Cen MT"/>
        <family val="2"/>
        <charset val="238"/>
      </rPr>
      <t xml:space="preserve">Dobava materijala i izrada toplinske izolacije poda prizemlja. </t>
    </r>
    <r>
      <rPr>
        <sz val="11"/>
        <rFont val="Tw Cen MT"/>
        <family val="2"/>
        <charset val="238"/>
      </rPr>
      <t>Izolacija se sastoji od ploča tvrdog ekstrudiranog polistirena (XPS, λ=0,03W/m²K), debljine 8 cm. Izolaciju zaštititi PE folijom debljine 0,25 mm, s preklopima min. 20 cm. U stavku je uključen sav potreban rad i materijal. Obračun po m2.</t>
    </r>
  </si>
  <si>
    <r>
      <rPr>
        <b/>
        <sz val="11"/>
        <rFont val="Tw Cen MT"/>
        <family val="2"/>
        <charset val="238"/>
      </rPr>
      <t xml:space="preserve">Dobava materijala i izrada toplinske izolacije terasa u prizemlju i balkona u potkrovlju. </t>
    </r>
    <r>
      <rPr>
        <sz val="11"/>
        <rFont val="Tw Cen MT"/>
        <family val="2"/>
        <charset val="238"/>
      </rPr>
      <t>Izolacija se sastoji od ploča tvrdog ekstrudiranog polistirena (XPS, λ=0,03W/m²K), rezanih u nagibu 2%, minimalne debljine 4 cm. U stavku je uključen sav potreban rad i materijal. Obračun po m2.</t>
    </r>
  </si>
  <si>
    <r>
      <rPr>
        <b/>
        <sz val="11"/>
        <rFont val="Tw Cen MT"/>
        <family val="2"/>
        <charset val="238"/>
      </rPr>
      <t xml:space="preserve">Dobava i ugradnja  hidroizolacijske bitumenske krovne ljepenke  </t>
    </r>
    <r>
      <rPr>
        <sz val="11"/>
        <rFont val="Tw Cen MT"/>
        <family val="2"/>
        <charset val="238"/>
      </rPr>
      <t>jednostrešnog kosog krovišta nagiba 35º i 37º kao rezervne hidroizolacije kosog krova. Obračun po m2 kose površine krova.</t>
    </r>
  </si>
  <si>
    <t>UKUPNO IZOLATERSKI RADOVI:</t>
  </si>
  <si>
    <t>IX).</t>
  </si>
  <si>
    <t>TESARSKI RADOVI</t>
  </si>
  <si>
    <t xml:space="preserve">Opće napomene:
- Tesarski radovi obuhvaćaju drvene konstrukcije krovova izvedene od standardne piljene građe. 
- Materijal za izradu tesarskih konstrukcija je drvo četinara (jela, smreka, bor), II. klase, a izuzetno, ako je tako određeno projektom, drvo tvrdih liščara (hrast). 
- Tesarske konstrukcije izvoditi od suhe rezane građe (do 30% tehničke vlage). Dimenzije presjeka određene su projektom konstrukcije i trebaju odgovarati standardnim presjekcima rezane građe tj. za grede, od dimenzija 10x10 cm, s prirastom od 2 cm, do maksimalne dimenzije 24 cm te za konstrukcije od platica maksimalne visine presjeka do 26 cm. 
- Spojeve konstruktivnih elemenata izvoditi prema projektu i pravilima dobrog zanata za svaki tip opisane konstrukcije (tesarski spojevi, čavlani spojevi, čvorni limovi). 
</t>
  </si>
  <si>
    <t>Tesarski radovi se obračunavaju po m2 tlocrtne površine konstrukcije ili po volumenu građe izraženom u m3.
- građa se isporučuje nezaštićena, ukoliko nije opisom pojedine stavke predviđen antiinsekticidni premaz ili dubinska penetracija građe.
- Građa se isporučuje strojno rezana, osim ako je u pojedinoj stavci zahtjevano da bude blanjana.
- Oplate od dasaka, ukočenih ploča i iverica, kao i oplate od streha zabata i sl. potrebno je izvoditi od građe propisane vlažnosti te povezivati nehrđajućim galvanski zaštićenim spojnim sredstvima.
- Podne oplate od ukočenih ploča, iverica ili dasakalijepiti na grede, odnosno platice ako je tako zahtjevano projektom konstrukcije.
- Radionički nacrti su uključeni u jediničnu cijenu, a prije izvođenja potpisom h ovjerava nadzorni inženjer i projektanat konstrukcije. 
- Izvođač će prije izrade radioničkih nacrta kontrolirati mjere na gradilištu i izraditi dokumentaciju temeljem stvarnih mjera ugradnje.</t>
  </si>
  <si>
    <r>
      <rPr>
        <b/>
        <sz val="11"/>
        <rFont val="Tw Cen MT"/>
        <family val="2"/>
        <charset val="238"/>
      </rPr>
      <t>Dobava materijala, izrada i montaža drvene krovne konstrukcije</t>
    </r>
    <r>
      <rPr>
        <sz val="11"/>
        <rFont val="Tw Cen MT"/>
        <family val="2"/>
        <charset val="238"/>
      </rPr>
      <t xml:space="preserve"> od sušene crnogorične građe II. klase s pričvršćivanjem u kosi fert strop. U stavku uračunat i sav spojni materijal. Elementi krovne konstrukcije: 
Podrožnice presjeka 16x18cm, (ukupno L=7,0 m')
Rogovi presjeka 12x16 cm, (ukupno L=44,0 m') 
Ostali elementi krovne konstrukcije (do 0,5m³)                   </t>
    </r>
  </si>
  <si>
    <r>
      <rPr>
        <b/>
        <sz val="11"/>
        <rFont val="Tw Cen MT"/>
        <family val="2"/>
        <charset val="238"/>
      </rPr>
      <t>Letvanje i kontraletvanje krova za postavu glinenog BIBER crijepa.</t>
    </r>
    <r>
      <rPr>
        <sz val="11"/>
        <rFont val="Tw Cen MT"/>
        <family val="2"/>
        <charset val="238"/>
      </rPr>
      <t xml:space="preserve"> Letvanje izvesti prema uputama proizvođača glinenog crijepa. U cijenu stavke uključiti prethodnu ugradnju ''kontraletvi'' u smjeru nagiba krovišta (sloja za prozračivanje krovišta). Obračun po m2 izvedenih radova.</t>
    </r>
  </si>
  <si>
    <r>
      <rPr>
        <b/>
        <sz val="11"/>
        <rFont val="Tw Cen MT"/>
        <family val="2"/>
        <charset val="238"/>
      </rPr>
      <t xml:space="preserve">Dobava materijala, izrada i montaža obloge krovne konstrukcije OSB pločama debljine 2 cm. </t>
    </r>
    <r>
      <rPr>
        <sz val="11"/>
        <rFont val="Tw Cen MT"/>
        <family val="2"/>
        <charset val="238"/>
      </rPr>
      <t>Ploče postaviti preko rogova jednostrešnog i dvostrešnog krovišta te ih učvrstiti čavlanjem. Obračun po m2 kose plohe krova.</t>
    </r>
  </si>
  <si>
    <t>UKUPNO TESARSKI RADOVI:</t>
  </si>
  <si>
    <t>X).</t>
  </si>
  <si>
    <t>KROVOPOKRIVAČKI RADOVI</t>
  </si>
  <si>
    <r>
      <rPr>
        <b/>
        <sz val="11"/>
        <rFont val="Tw Cen MT"/>
        <family val="2"/>
        <charset val="238"/>
      </rPr>
      <t>Dobava i pokrivanje jednostrešnog kosog krovišta nagiba 35º i 37º novim biber crijepom</t>
    </r>
    <r>
      <rPr>
        <sz val="11"/>
        <rFont val="Tw Cen MT"/>
        <family val="2"/>
        <charset val="238"/>
      </rPr>
      <t xml:space="preserve"> na način jednostrukog gustog pokrova. Crijep je polukružnog izreza, debljine 1,6 –2 cm, u crnoj boji. U stavku su obuhvaćeni svi fazonski komadi i završni ventilirani crijepovi. Stavkom obuhvaćen i sav vertikalni i horizontalni transport na gradilišnu deponiju. Obračun po m2 kose površine krova.</t>
    </r>
  </si>
  <si>
    <t>UKUPNO KROVOPOKRIVAČKI RADOVI</t>
  </si>
  <si>
    <t>XI).</t>
  </si>
  <si>
    <t>LIMARSKI RADOVI</t>
  </si>
  <si>
    <t>Svi elementi za pokrivanje moraju se upotrebljavati na nagibima koje proizvođač dopušta, te ugrađivati prema uputstvima proizvođača, važećim propisima i pravilima graditeljske struke.</t>
  </si>
  <si>
    <t>Sve limarske radove izvesti točno prema opisu u troškovniku, tamo gdje je to projektom predviđeno. Materijali moraju zadovoljavati odgovarajuće propise i standarde:
- čelični lim HRN C.B4.011,  017,  030,  110,  113
- pocinčani lim HRN C.B4.081
  HRN C.E4.020
- olovni lim HRN C.E4.040
- bakreni lim HRN C.D4.500,  020
- limovi od aluminija ili
 aluminijskih legura HRN C.C4.020,  025,  030,  050,  051,
  HRN C.C4.060 - 062,  120,  150
Svi ostali materijali, koji nisu obuhvaćeni standardima, moraju imati ateste od za to ovlaštenih organizacija.</t>
  </si>
  <si>
    <t xml:space="preserve">Ako je opis koje stavke izvođaču nejasan, treba pravovremeno prije predaje ponude tražiti objašnjenje od projektanta. Izvođač radova se obavezuje da na osnovu principjelnih  detalja danih u projektu izradi konkretne radioničke detalje koje će moći primijeniti pošto ih potpiše projektant objekta. Prije izrade elemenata izvođač mora provjeriti mjere na gradilištu. Eventualne izmjene materijala, te način izvedbe tokom gradnje moraju se izvršiti isključivo pismenim dogovorom s Projektantom i Stručnim Nadzorom. Sve više radnje koje neće biti na taj način utvrđene neće se priznati u obračun.
</t>
  </si>
  <si>
    <t>Veza limarskih elemenata s objektom mora biti takova da omogućava rad limene konstrukcije pri temperaturnim  promjenama. Kako lim na smije ležati neposredno na betonu ili žbuci, ispod  lima se polaže trake krovne ljepenke Br.417. Širina  traka  mora odgovarati širini lima. Izvođač prije izrade limarije dužan je uzeti sve izmjere u naravi, a također je dužan prije početka montaže ispitati sve dijelove, gdje se imaju izvesti limarski radovi, te na eventualnu neispravnost istih 
upozoriti nadzornog inženjera, jer će se u protivnom naknadni popravci izvršiti na račun limarskih radova. Način izvedbe i ugradbe, te obračun u svemu prema postojećim normama za izvođenje završnih radova u građevinarstvu TU-XVII. Nakon izrade limarije izvođač je dužan da u prisutnosti nadzornog inženjera izvrši ispitivanje vodonepropusnosti  postavljene limarije. Ispitivanje se vrši blagim vodenim mlazom. Limarija ne smije propuštati vodu, oticanje mora biti kontinuirano bez zadržavanja vode u pojedinim segmentima.</t>
  </si>
  <si>
    <t xml:space="preserve">Opći uvjeti, tj. način obračuna, sastavni su dio stavki. 
 U cijenu ulazi komplet: dobava lima, izrada i montaža, te sav spojni i pomoćni materijal, nosači, vijci, zakovice, tipske brtve, silikoniziranja.... do potpune gotovosti tražene obloge ili opšava.
 Sve profilacije opšava koje nisu obrađene detaljima u Izvedbenom projektu, Izvoditelj je dužan uskladiti s Projektantom.
 Napomena: Svi opšavi i okapi ostakljenih stijena, te detalji uz podizanja hidroizolacije sadržani su u stavkama tih radova i nisu ovdje posebno iskazani.
 Koristi se čelični pocinčani i plastificirani lim, u boji po odabiru Projektanta, debljine 0,6 mm, ukoliko se samom stavkom ne traži drugačije.
</t>
  </si>
  <si>
    <r>
      <rPr>
        <b/>
        <sz val="11"/>
        <rFont val="Tw Cen MT"/>
        <family val="2"/>
        <charset val="238"/>
      </rPr>
      <t>Dobava, izrada i postavljanje horizontalnog odvodnog visećeg žlijeba polukružnog oblika širine 160 mm</t>
    </r>
    <r>
      <rPr>
        <sz val="11"/>
        <rFont val="Tw Cen MT"/>
        <family val="2"/>
        <charset val="238"/>
      </rPr>
      <t xml:space="preserve"> od čeličnog pocinčanog lima debljine d=0,6 mm uključivo sav potreban spojni i brtveni materijal te rad do potpunog dovršenja. Obračun po m' izvedenog oluka. </t>
    </r>
  </si>
  <si>
    <r>
      <rPr>
        <b/>
        <sz val="11"/>
        <rFont val="Tw Cen MT"/>
        <family val="2"/>
        <charset val="238"/>
      </rPr>
      <t>Dobava, izrada i postavljanje vertikalnih odvodnih cijevi za odvodnju oborinske vode pravokutnog oblika.</t>
    </r>
    <r>
      <rPr>
        <sz val="11"/>
        <rFont val="Tw Cen MT"/>
        <family val="2"/>
        <charset val="238"/>
      </rPr>
      <t xml:space="preserve"> Čelični pocinčani bojeni lim debljine d=0,60 mm, dimenzija 140x140 mm, uključivo sav spojni i brtveni materijal, fazonski komadi (izljevna koljena, ''labuđi vrat'' i dr.) i rad do potpunog dovršenja. Obračun po m' izvedenog oluka. U cijeni i nosači od plošnog željeza.</t>
    </r>
  </si>
  <si>
    <r>
      <rPr>
        <b/>
        <sz val="11"/>
        <rFont val="Tw Cen MT"/>
        <family val="2"/>
        <charset val="238"/>
      </rPr>
      <t xml:space="preserve">Izrada, dobava i montaža opšava sljemena, strehe i zabata jednostrešnog kosog krovišta nagiba 35º i 37º </t>
    </r>
    <r>
      <rPr>
        <sz val="11"/>
        <rFont val="Tw Cen MT"/>
        <family val="2"/>
        <charset val="238"/>
      </rPr>
      <t xml:space="preserve">od plastificiranog čeličnog pocinčanog lima, s kaširanom HI, debljine d=0,60 mm, razvijene širine do 60cm. Stavka obuhvaća sav rad i materijal te radnu skelu. Obračun po m' izvedenog opšava, uključivo dobava svog potrebnog materijala za postavu limenog opšava, sav potrebni spojni i pričvrsni materijal te kitanje trajnoelastičnim kitom. </t>
    </r>
  </si>
  <si>
    <r>
      <rPr>
        <b/>
        <sz val="11"/>
        <rFont val="Tw Cen MT"/>
        <family val="2"/>
        <charset val="238"/>
      </rPr>
      <t xml:space="preserve">Izrada, dobava i montaža opšava uvale jednostrešnog kosog krovišta nagiba 35º i 37º </t>
    </r>
    <r>
      <rPr>
        <sz val="11"/>
        <rFont val="Tw Cen MT"/>
        <family val="2"/>
        <charset val="238"/>
      </rPr>
      <t xml:space="preserve">od plastificiranog čeličnog pocinčanog lima, s kaširanom HI, debljine d=0,60 mm, razvijene širine do 85cm. Stavka obuhvaća sav rad i materijal te radnu skelu. Obračun po m' izvedenog opšava, uključivo dobava svog potrebnog materijala za postavu limenog opšava, sav potrebni spojni i pričvrsni materijal te kitanje trajnoelastičnim kitom. </t>
    </r>
  </si>
  <si>
    <r>
      <rPr>
        <b/>
        <sz val="11"/>
        <rFont val="Tw Cen MT"/>
        <family val="2"/>
        <charset val="238"/>
      </rPr>
      <t xml:space="preserve">Izrada, dobava i montaža tipske metalne kanalice na vanjskom rubu terase i balkona </t>
    </r>
    <r>
      <rPr>
        <sz val="11"/>
        <rFont val="Tw Cen MT"/>
        <family val="2"/>
        <charset val="238"/>
      </rPr>
      <t>od plastificiranog čeličnog pocinčanog lima s hodnom rešetkom. Kanalica za odvodnju u dvije razine - odvodnja sa završne podne obloge i drenažnog sloja. Stavka obuhvaća sav rad i materijal. Obračun po m' izvedene kanalice.</t>
    </r>
  </si>
  <si>
    <r>
      <rPr>
        <b/>
        <sz val="11"/>
        <rFont val="Tw Cen MT"/>
        <family val="2"/>
        <charset val="238"/>
      </rPr>
      <t xml:space="preserve">Izrada, dobava i montaža tipske hodne rešetke linijske odvodnje izlaza na terasu i balkon </t>
    </r>
    <r>
      <rPr>
        <sz val="11"/>
        <rFont val="Tw Cen MT"/>
        <family val="2"/>
        <charset val="238"/>
      </rPr>
      <t>na mjestimičnim nosačima.</t>
    </r>
    <r>
      <rPr>
        <b/>
        <sz val="11"/>
        <rFont val="Tw Cen MT"/>
        <family val="2"/>
        <charset val="238"/>
      </rPr>
      <t xml:space="preserve"> </t>
    </r>
    <r>
      <rPr>
        <sz val="11"/>
        <rFont val="Tw Cen MT"/>
        <family val="2"/>
        <charset val="238"/>
      </rPr>
      <t>Tipski element od plastificiranog čeličnog pocinčanog lima. U cijenu uključen sav rad, potrebni pričvrsni materijal i pribor. Obračun po m</t>
    </r>
    <r>
      <rPr>
        <sz val="11"/>
        <rFont val="Arial"/>
        <family val="2"/>
        <charset val="238"/>
      </rPr>
      <t>'</t>
    </r>
    <r>
      <rPr>
        <sz val="12.1"/>
        <rFont val="Tw Cen MT"/>
        <family val="2"/>
        <charset val="238"/>
      </rPr>
      <t>.</t>
    </r>
  </si>
  <si>
    <r>
      <rPr>
        <b/>
        <sz val="11"/>
        <rFont val="Tw Cen MT"/>
        <family val="2"/>
        <charset val="238"/>
      </rPr>
      <t>Dobava i montaža mrežice za zaštitu od insekata</t>
    </r>
    <r>
      <rPr>
        <sz val="11"/>
        <rFont val="Tw Cen MT"/>
        <family val="2"/>
        <charset val="238"/>
      </rPr>
      <t xml:space="preserve"> strehe i sljemena krovišta. U cijenu stavke uključen sav potreban rad i materijal. </t>
    </r>
  </si>
  <si>
    <t>UKUPNO LIMARSKI RADOVI</t>
  </si>
  <si>
    <t>XII).</t>
  </si>
  <si>
    <t>VANJSKA STOLARIJA (PVC)</t>
  </si>
  <si>
    <t xml:space="preserve">NAPOMENA: Prije početka izvođenja radova, potrebno je izvršiti izmjeru na licu mjesta prije početka radova te pozicije izraditi prema postojećim mjerama. 
Uključivo svu potrebnu antikorozivnu zaštitu svih elemenata, sav potreban okov (zaokretni, otklopni, klizni, fiksni, odnosno njihove kombinacije i sl.), sva potrebna brtvila, opšave, okape i sl. </t>
  </si>
  <si>
    <r>
      <rPr>
        <b/>
        <sz val="11"/>
        <rFont val="Tw Cen MT"/>
        <family val="2"/>
        <charset val="238"/>
      </rPr>
      <t>Jednokrilna puna ulazna vrata s fiksnim nadsvjetlom - oznaka stavke u projektu 01</t>
    </r>
    <r>
      <rPr>
        <sz val="11"/>
        <rFont val="Tw Cen MT"/>
        <family val="2"/>
        <charset val="238"/>
      </rPr>
      <t xml:space="preserve"> - 110x260 cm</t>
    </r>
    <r>
      <rPr>
        <sz val="11"/>
        <color rgb="FFFF0000"/>
        <rFont val="Tw Cen MT"/>
        <family val="2"/>
        <charset val="238"/>
      </rPr>
      <t xml:space="preserve">
</t>
    </r>
    <r>
      <rPr>
        <sz val="11"/>
        <rFont val="Tw Cen MT"/>
        <family val="2"/>
        <charset val="238"/>
      </rPr>
      <t>Izrada, dobava i ugradnja jednokrilnih punih ulaznih vrata s fiksnim nadsvjetlom u zidarskom otvoru veličine 111x261 cm.</t>
    </r>
    <r>
      <rPr>
        <sz val="11"/>
        <color rgb="FFFF0000"/>
        <rFont val="Tw Cen MT"/>
        <family val="2"/>
        <charset val="238"/>
      </rPr>
      <t xml:space="preserve"> </t>
    </r>
    <r>
      <rPr>
        <sz val="11"/>
        <rFont val="Tw Cen MT"/>
        <family val="2"/>
        <charset val="238"/>
      </rPr>
      <t>Nadsvjetlo je ostakljeno trostrukim IZO staklom 4+12+4+12+4 mm s ispunom inertnim plinom i dvostrukim Low-e premazima. Vratno krilo je izrađeno kao skriveno, od punog panela s ispunom toplinskoizolacijskim materijalom. Maksimalni koeficijent prolaska topline za staklo iznosi 1,1 W/m²K, a za ukupna vrata 1,4 W/m²K.</t>
    </r>
    <r>
      <rPr>
        <sz val="11"/>
        <color rgb="FFFF0000"/>
        <rFont val="Tw Cen MT"/>
        <family val="2"/>
        <charset val="238"/>
      </rPr>
      <t xml:space="preserve">  </t>
    </r>
    <r>
      <rPr>
        <sz val="11"/>
        <rFont val="Tw Cen MT"/>
        <family val="2"/>
        <charset val="238"/>
      </rPr>
      <t>Okvir vrata izrađen od standardnih višekomornih PVC profila s prekinutim termičkim mostom. Boja PVC profila je bijela. Okov: cilindrične petlje, cilindar brava, rozeta, aluminijska vertikalna ručka, automatski hidraulični zatvarač, podni odbojnik, 3 ključa. Sve potrebne mjere izvršiti na licu mjesta.</t>
    </r>
    <r>
      <rPr>
        <sz val="11"/>
        <color rgb="FFFF0000"/>
        <rFont val="Tw Cen MT"/>
        <family val="2"/>
        <charset val="238"/>
      </rPr>
      <t xml:space="preserve"> </t>
    </r>
    <r>
      <rPr>
        <sz val="11"/>
        <rFont val="Tw Cen MT"/>
        <family val="2"/>
        <charset val="238"/>
      </rPr>
      <t xml:space="preserve">U cijeni izrada, dobava, ugradnja, ostakljenje, okov, ugradnja s paropropusnom (vani) i paronepropusnom (unutra) hidroizolacijskom trakom za perimetarsko brtvljenje, poliuretanska pjena te sve što je potrebno da se vrata dovedu u stanje potpune funkcionalnosti. </t>
    </r>
  </si>
  <si>
    <t>desna</t>
  </si>
  <si>
    <r>
      <rPr>
        <b/>
        <sz val="11"/>
        <rFont val="Tw Cen MT"/>
        <family val="2"/>
        <charset val="238"/>
      </rPr>
      <t>Trokrilna teleskopska klizna vrata - oznaka stavke u projektu 02</t>
    </r>
    <r>
      <rPr>
        <sz val="11"/>
        <rFont val="Tw Cen MT"/>
        <family val="2"/>
        <charset val="238"/>
      </rPr>
      <t xml:space="preserve"> - 305x210 cm
Izrada, dobava i ugradnja trokrilnih teleskopskih ostakljenih kliznih vrata u zidarskom otvoru veličine 306x211 cm. Vratna krila su ostakljena trostrukim IZO staklom 4+12+4+12+4 mm s ispunom inertnim plinom i dvostrukim Low-e premazima. Vanjska i unutarnja stakla su sigurnosna laminirana, a središnje je float staklo. Maksimalni koeficijent prolaska topline za staklo iznosi 1,1 W/m²K, a za ukupna vrata 1,4 W/m²K.  Okvir vrata izrađen od standardnih višekomornih PVC profila s prekinutim termičkim mostom. Boja PVC profila je bijela. Okov: cilindar brava, rozeta, aluminijska kvaka, donja i gornja vodilica, trn, podni odbojnik, 3 ključa. Sve potrebne mjere izvršiti na licu mjesta. U cijeni izrada, dobava, ugradnja, ostakljenje, okov, ugradnja s paropropusnom (vani) i paronepropusnom (unutra) hidroizolacijskom trakom za perimetarsko brtvljenje, poliuretanska pjena te sve što je potrebno da se vrata dovedu u stanje potpune funkcionalnosti. </t>
    </r>
  </si>
  <si>
    <r>
      <rPr>
        <b/>
        <sz val="11"/>
        <rFont val="Tw Cen MT"/>
        <family val="2"/>
        <charset val="238"/>
      </rPr>
      <t>Trodijelni zaokretno-otklopni prozor sa središnjim fiksnim ostakljenjem - oznaka stavke u projektu 03</t>
    </r>
    <r>
      <rPr>
        <sz val="11"/>
        <rFont val="Tw Cen MT"/>
        <family val="2"/>
        <charset val="238"/>
      </rPr>
      <t xml:space="preserve"> - 240x60 cm
Izrada, dobava i ugradnja trodijelnog zaokretno-otklopnog prozora sa središnjim fiksnim ostakljenjem u zidarskom otvoru veličine 241x61 cm. Prozorska krila su ostakljena trostrukim IZO staklom 4+12+4+12+4 mm s ispunom inertnim plinom i dvostrukim Low-e premazima. Ostakljenje je float staklom. Maksimalni koeficijent prolaska topline za staklo iznosi 1,1 W/m²K, a za ukupni prozor 1,4 W/m²K.</t>
    </r>
    <r>
      <rPr>
        <sz val="11"/>
        <color rgb="FFFF0000"/>
        <rFont val="Tw Cen MT"/>
        <family val="2"/>
        <charset val="238"/>
      </rPr>
      <t xml:space="preserve">  </t>
    </r>
    <r>
      <rPr>
        <sz val="11"/>
        <rFont val="Tw Cen MT"/>
        <family val="2"/>
        <charset val="238"/>
      </rPr>
      <t xml:space="preserve">Okvir prozora izrađen od standardnih višekomornih PVC profila s prekinutim termičkim mostom. Boja PVC profila je bijela. Standardni roto okov koji omogućuje zaokretno-otklopno otvaranje. Sve potrebne mjere izvršiti na licu mjesta. U cijeni izrada, dobava, ugradnja, ostakljenje, okov, ugradnja s paropropusnom (vani) i paronepropusnom (unutra) hidroizolacijskom trakom za perimetarsko brtvljenje, poliuretanska pjena te sve što je potrebno da se prozor dovede u stanje potpune funkcionalnosti. </t>
    </r>
  </si>
  <si>
    <r>
      <rPr>
        <b/>
        <sz val="11"/>
        <rFont val="Tw Cen MT"/>
        <family val="2"/>
        <charset val="238"/>
      </rPr>
      <t>Dvodijelni zaokretno-otklopni prozor - oznaka stavke u projektu 04</t>
    </r>
    <r>
      <rPr>
        <sz val="11"/>
        <rFont val="Tw Cen MT"/>
        <family val="2"/>
        <charset val="238"/>
      </rPr>
      <t xml:space="preserve"> - 240x60 cm
Izrada, dobava i ugradnja dvodijelnog zaokretno-otklopnog prozora u zidarskom otvoru veličine 241x61 cm. Prozorska krila su ostakljena trostrukim IZO staklom 4+12+4+12+4 mm s ispunom inertnim plinom i dvostrukim Low-e premazima. Ostakljenje je float staklom. Maksimalni koeficijent prolaska topline za staklo iznosi 1,1 W/m²K, a za ukupni prozor 1,4 W/m²K.</t>
    </r>
    <r>
      <rPr>
        <sz val="11"/>
        <color rgb="FFFF0000"/>
        <rFont val="Tw Cen MT"/>
        <family val="2"/>
        <charset val="238"/>
      </rPr>
      <t xml:space="preserve">  </t>
    </r>
    <r>
      <rPr>
        <sz val="11"/>
        <rFont val="Tw Cen MT"/>
        <family val="2"/>
        <charset val="238"/>
      </rPr>
      <t xml:space="preserve">Okvir prozora izrađen od standardnih višekomornih PVC profila s prekinutim termičkim mostom. Boja PVC profila je bijela. Standardni roto okov koji omogućuje zaokretno-otklopno otvaranje. Sve potrebne mjere izvršiti na licu mjesta. U cijeni izrada, dobava, ugradnja, ostakljenje, okov, ugradnja s paropropusnom (vani) i paronepropusnom (unutra) hidroizolacijskom trakom za perimetarsko brtvljenje, poliuretanska pjena te sve što je potrebno da se prozor dovede u stanje potpune funkcionalnosti. </t>
    </r>
  </si>
  <si>
    <r>
      <rPr>
        <b/>
        <sz val="11"/>
        <rFont val="Tw Cen MT"/>
        <family val="2"/>
        <charset val="238"/>
      </rPr>
      <t>Dvodijelni zaokretno-otklopni prozor s otklopnim nadsvjetlom - oznaka stavke u projektu 05</t>
    </r>
    <r>
      <rPr>
        <sz val="11"/>
        <rFont val="Tw Cen MT"/>
        <family val="2"/>
        <charset val="238"/>
      </rPr>
      <t xml:space="preserve"> - 160x200 cm
Izrada, dobava i ugradnja dvodijelnog zaokretno-otklopnog prozora s otklopnim nadsvjetlom u zidarskom otvoru veličine 161x201 cm. Prozorska krila su ostakljena trostrukim IZO staklom 4+12+4+12+4 mm s ispunom inertnim plinom i dvostrukim Low-e premazima. Ostakljenje je float staklom. Maksimalni koeficijent prolaska topline za staklo iznosi 1,1 W/m²K, a za ukupni prozor 1,4 W/m²K.</t>
    </r>
    <r>
      <rPr>
        <sz val="11"/>
        <color rgb="FFFF0000"/>
        <rFont val="Tw Cen MT"/>
        <family val="2"/>
        <charset val="238"/>
      </rPr>
      <t xml:space="preserve">  </t>
    </r>
    <r>
      <rPr>
        <sz val="11"/>
        <rFont val="Tw Cen MT"/>
        <family val="2"/>
        <charset val="238"/>
      </rPr>
      <t xml:space="preserve">Okvir prozora izrađen od standardnih višekomornih PVC profila s prekinutim termičkim mostom. Boja PVC profila je bijela. Standardni roto okov koji omogućuje zaokretno-otklopno otvaranje i "ventus" okov za otklopno otvaranje nadsvjetla. Zaštita od insolacije je pomoću vanjskog rolo platna u nadprozorskoj kutiji s elektromotorom i bočnim vodilicama. Sve potrebne mjere izvršiti na licu mjesta. U cijeni izrada, dobava, ugradnja, ostakljenje, uređaj za zaštitu od insolacije, okov, ugradnja s paropropusnom (vani) i paronepropusnom (unutra) hidroizolacijskom trakom za perimetarsko brtvljenje, poliuretanska pjena te sve što je potrebno da se prozor dovede u stanje potpune funkcionalnosti. </t>
    </r>
  </si>
  <si>
    <r>
      <rPr>
        <b/>
        <sz val="11"/>
        <rFont val="Tw Cen MT"/>
        <family val="2"/>
        <charset val="238"/>
      </rPr>
      <t>Trodijelna teleskopska klizna staklena vrata - oznaka stavke u projektu 06</t>
    </r>
    <r>
      <rPr>
        <sz val="11"/>
        <rFont val="Tw Cen MT"/>
        <family val="2"/>
        <charset val="238"/>
      </rPr>
      <t xml:space="preserve"> - 270x260 cm
Izrada, dobava i ugradnja trodijelnih teleskopskih kliznih staklenih vrata u zidarskom otvoru veličine 271x261 cm. Vratna krila su ostakljena trostrukim IZO staklom 4+12+4+12+4 mm s ispunom inertnim plinom i dvostrukim Low-e premazima. Vanjsko i unutarnje ostakljenje vratnih krila je sigurnosnim laminiranim staklom, a središnja su float stakla. Maksimalni koeficijent prolaska topline za staklo iznosi 1,1 W/m²K, a za ukupna vrata 1,4 W/m²K.</t>
    </r>
    <r>
      <rPr>
        <sz val="11"/>
        <color rgb="FFFF0000"/>
        <rFont val="Tw Cen MT"/>
        <family val="2"/>
        <charset val="238"/>
      </rPr>
      <t xml:space="preserve">  </t>
    </r>
    <r>
      <rPr>
        <sz val="11"/>
        <rFont val="Tw Cen MT"/>
        <family val="2"/>
        <charset val="238"/>
      </rPr>
      <t xml:space="preserve">Okvir vrata izrađen od standardnih višekomornih PVC profila s prekinutim termičkim mostom. Boja PVC profila je bijela. Okov: cilindar brava, rozeta, aluminijska kvaka, donja i gornja vodilica, trn, podni odbojnik, 3 ključa. Zaštita od insolacije je pomoću vanjskog rolo platna u nadprozorskoj kutiji s elektromotorom i bočnim vodilicama. Sve potrebne mjere izvršiti na licu mjesta. U cijeni izrada, dobava, ugradnja, ostakljenje, uređaj za zaštitu od insolacije, okov, ugradnja s paropropusnom (vani) i paronepropusnom (unutra) hidroizolacijskom trakom za perimetarsko brtvljenje, poliuretanska pjena te sve što je potrebno da se vrata dovedu u stanje potpune funkcionalnosti. </t>
    </r>
  </si>
  <si>
    <t>lijeva</t>
  </si>
  <si>
    <r>
      <rPr>
        <b/>
        <sz val="11"/>
        <rFont val="Tw Cen MT"/>
        <family val="2"/>
        <charset val="238"/>
      </rPr>
      <t>Jednokrilna ostakljena zaokretna vrata - oznaka stavke u projektu 07</t>
    </r>
    <r>
      <rPr>
        <sz val="11"/>
        <rFont val="Tw Cen MT"/>
        <family val="2"/>
        <charset val="238"/>
      </rPr>
      <t xml:space="preserve"> - 110x210 cm
Izrada, dobava i ugradnja jednokrilnih ostakljenih zaokretnih vrata u zidarskom otvoru veličine 111x211 cm. Vratno krilo je ostakljeno trostrukim IZO staklom 4+12+4+12+4 mm s ispunom inertnim plinom i dvostrukim Low-e premazima. Vanjsko i unutarnje ostakljenje vratnog krila je sigurnosnim laminiranim staklom, a središnje je float staklo. Maksimalni koeficijent prolaska topline za staklo iznosi 1,1 W/m²K, a za ukupna vrata 1,4 W/m²K.</t>
    </r>
    <r>
      <rPr>
        <sz val="11"/>
        <color rgb="FFFF0000"/>
        <rFont val="Tw Cen MT"/>
        <family val="2"/>
        <charset val="238"/>
      </rPr>
      <t xml:space="preserve">  </t>
    </r>
    <r>
      <rPr>
        <sz val="11"/>
        <rFont val="Tw Cen MT"/>
        <family val="2"/>
        <charset val="238"/>
      </rPr>
      <t xml:space="preserve">Okvir vrata izrađen od standardnih višekomornih PVC profila s prekinutim termičkim mostom. Boja PVC profila je bijela. Okov: cilindrične petlje, cilindar brava, rozeta, aluminijska vertikalna ručka, automatski hidraulični zatvarač, 3 ključa. Sve potrebne mjere izvršiti na licu mjesta. U cijeni izrada, dobava, ugradnja, ostakljenje, okov, ugradnja s paropropusnom (vani) i paronepropusnom (unutra) hidroizolacijskom trakom za perimetarsko brtvljenje, poliuretanska pjena te sve što je potrebno da se vrata dovedu u stanje potpune funkcionalnosti. </t>
    </r>
  </si>
  <si>
    <r>
      <rPr>
        <b/>
        <sz val="11"/>
        <rFont val="Tw Cen MT"/>
        <family val="2"/>
        <charset val="238"/>
      </rPr>
      <t>Jednokrilna ostakljena zaokretna balkonska vrata - oznaka stavke u projektu 08</t>
    </r>
    <r>
      <rPr>
        <sz val="11"/>
        <rFont val="Tw Cen MT"/>
        <family val="2"/>
        <charset val="238"/>
      </rPr>
      <t xml:space="preserve"> - 90x210 cm
Izrada, dobava i ugradnja jednokrilnih ostakljenih zaokretnih balkonskih vrata u zidarskom otvoru veličine 91x211 cm. Vratno krilo je ostakljeno trostrukim IZO staklom 4+12+4+12+4 mm s ispunom inertnim plinom i dvostrukim Low-e premazima. Ostakljenje  je float staklom. Maksimalni koeficijent prolaska topline za staklo iznosi 1,1 W/m²K, a za ukupna vrata 1,4 W/m²K.</t>
    </r>
    <r>
      <rPr>
        <sz val="11"/>
        <color rgb="FFFF0000"/>
        <rFont val="Tw Cen MT"/>
        <family val="2"/>
        <charset val="238"/>
      </rPr>
      <t xml:space="preserve">  </t>
    </r>
    <r>
      <rPr>
        <sz val="11"/>
        <rFont val="Tw Cen MT"/>
        <family val="2"/>
        <charset val="238"/>
      </rPr>
      <t xml:space="preserve">Okvir vrata izrađen od standardnih višekomornih PVC profila s prekinutim termičkim mostom. Boja PVC profila je bijela. Okov: cilindrične petlje, cilindar brava, rozeta, aluminijska kvaka, 3 ključa. Zaštita od insolacije je pomoću vanjskog rolo platna u nadprozorskoj kutiji s elektromotorom i bočnim vodilicama. Sve potrebne mjere izvršiti na licu mjesta. U cijeni izrada, dobava, ugradnja, ostakljenje, uređaj za zaštitu od insolacije, okov, ugradnja s paropropusnom (vani) i paronepropusnom (unutra) hidroizolacijskom trakom za perimetarsko brtvljenje, poliuretanska pjena te sve što je potrebno da se vrata dovedu u stanje potpune funkcionalnosti. </t>
    </r>
  </si>
  <si>
    <r>
      <rPr>
        <b/>
        <sz val="11"/>
        <rFont val="Tw Cen MT"/>
        <family val="2"/>
        <charset val="238"/>
      </rPr>
      <t>Jednodijelni fiksni prozor - oznaka stavke u projektu 09a i 09b</t>
    </r>
    <r>
      <rPr>
        <sz val="11"/>
        <rFont val="Tw Cen MT"/>
        <family val="2"/>
        <charset val="238"/>
      </rPr>
      <t xml:space="preserve"> - 90x123/175 cm
Izrada, dobava i ugradnja jednodijelnog fiksnog prozora u zidarskom otvoru veličine 91x124/176 cm. Prozorska krila su ostakljena trostrukim IZO staklom 4+12+4+12+4 mm s ispunom inertnim plinom i dvostrukim Low-e premazima. Ostakljenje je float staklom. Maksimalni koeficijent prolaska topline za staklo iznosi 1,1 W/m²K, a za ukupni prozor 1,4 W/m²K.</t>
    </r>
    <r>
      <rPr>
        <sz val="11"/>
        <color rgb="FFFF0000"/>
        <rFont val="Tw Cen MT"/>
        <family val="2"/>
        <charset val="238"/>
      </rPr>
      <t xml:space="preserve">  </t>
    </r>
    <r>
      <rPr>
        <sz val="11"/>
        <rFont val="Tw Cen MT"/>
        <family val="2"/>
        <charset val="238"/>
      </rPr>
      <t xml:space="preserve">Okvir prozora izrađen od standardnih višekomornih PVC profila s prekinutim termičkim mostom. Boja PVC profila je bijela. U cijeni izrada, dobava, ugradnja, ostakljenje, ugradnja s paropropusnom (vani) i paronepropusnom (unutra) hidroizolacijskom trakom za perimetarsko brtvljenje, poliuretanska pjena te sve što je potrebno da se prozor dovede u stanje potpune funkcionlnosti. </t>
    </r>
  </si>
  <si>
    <r>
      <rPr>
        <b/>
        <sz val="11"/>
        <rFont val="Tw Cen MT"/>
        <family val="2"/>
        <charset val="238"/>
      </rPr>
      <t>Trodijelni fiksni prozor  - oznaka stavke u projektu 10</t>
    </r>
    <r>
      <rPr>
        <sz val="11"/>
        <rFont val="Tw Cen MT"/>
        <family val="2"/>
        <charset val="238"/>
      </rPr>
      <t xml:space="preserve"> - 350x80 cm
Izrada, dobava i ugradnja trodijelnog fiksnog prozora u zidarskom otvoru veličine 351x81 cm. Prozorska krila su ostakljena trostrukim IZO staklom 4+12+4+12+4 mm s ispunom inertnim plinom i dvostrukim Low-e premazima. Ostakljenje je float staklom. Maksimalni koeficijent prolaska topline za staklo iznosi 1,1 W/m²K, a za ukupni prozor 1,4 W/m²K.</t>
    </r>
    <r>
      <rPr>
        <sz val="11"/>
        <color rgb="FFFF0000"/>
        <rFont val="Tw Cen MT"/>
        <family val="2"/>
        <charset val="238"/>
      </rPr>
      <t xml:space="preserve">  </t>
    </r>
    <r>
      <rPr>
        <sz val="11"/>
        <rFont val="Tw Cen MT"/>
        <family val="2"/>
        <charset val="238"/>
      </rPr>
      <t xml:space="preserve">Okvir prozora izrađen od standardnih višekomornih PVC profila s prekinutim termičkim mostom. Boja PVC profila je bijela. Zaštita od insolacije je pomoću vanjskog rolo platna u nadprozorskoj kutiji s elektromotorom i bočnim vodilicama. Sve potrebne mjere izvršiti na licu mjesta. U cijeni izrada, dobava, ugradnja, ostakljenje, uređaj za zaštitu od insolacije, ugradnja s paropropusnom (vani) i paronepropusnom (unutra) hidroizolacijskom trakom za perimetarsko brtvljenje, poliuretanska pjena te sve što je potrebno da se prozor dovede u stanje potpune funkcionalnosti. </t>
    </r>
  </si>
  <si>
    <r>
      <rPr>
        <b/>
        <sz val="11"/>
        <rFont val="Tw Cen MT"/>
        <family val="2"/>
        <charset val="238"/>
      </rPr>
      <t>Četverodijelni otklopni prozor s dva središnja fiksna ostakljenja  - oznaka stavke u projektu 11</t>
    </r>
    <r>
      <rPr>
        <sz val="11"/>
        <rFont val="Tw Cen MT"/>
        <family val="2"/>
        <charset val="238"/>
      </rPr>
      <t xml:space="preserve"> - 350x90 cm
Izrada, dobava i ugradnja četverodijelnog otklopnog prozora s dva središnja fiksna ostakljenja u zidarskom otvoru veličine 351x91 cm. Prozorska krila su ostakljena trostrukim IZO staklom 4+12+4+12+4 mm s ispunom inertnim plinom i dvostrukim Low-e premazima. Ostakljenje je float staklom. Maksimalni koeficijent prolaska topline za staklo iznosi 1,1 W/m²K, a za ukupna vrata 1,4 W/m²K.</t>
    </r>
    <r>
      <rPr>
        <sz val="11"/>
        <color rgb="FFFF0000"/>
        <rFont val="Tw Cen MT"/>
        <family val="2"/>
        <charset val="238"/>
      </rPr>
      <t xml:space="preserve">  </t>
    </r>
    <r>
      <rPr>
        <sz val="11"/>
        <rFont val="Tw Cen MT"/>
        <family val="2"/>
        <charset val="238"/>
      </rPr>
      <t xml:space="preserve">Okvir prozora izrađen od standardnih višekomornih PVC profila s prekinutim termičkim mostom. Boja PVC profila je bijela. Standardni "ventus" serijski okov za otklopno otvaranje. Zaštita od insolacije je pomoću vanjskog rolo platna u nadprozorskoj kutiji s elektromotorom i bočnim vodilicama. Sve potrebne mjere izvršiti na licu mjesta. U cijeni izrada, dobava, ugradnja, ostakljenje, uređaj za zaštitu od insolacije, okov, ugradnja s paropropusnom (vani) i paronepropusnom (unutra) hidroizolacijskom trakom za perimetarsko brtvljenje, poliuretanska pjena te sve što je potrebno da se prozor dovede u stanje potpune funkcionalnosti. </t>
    </r>
  </si>
  <si>
    <r>
      <rPr>
        <b/>
        <sz val="11"/>
        <rFont val="Tw Cen MT"/>
        <family val="2"/>
        <charset val="238"/>
      </rPr>
      <t>Dvodijelni zaokretno-otklopni prozor - oznaka stavke u projektu 12</t>
    </r>
    <r>
      <rPr>
        <sz val="11"/>
        <rFont val="Tw Cen MT"/>
        <family val="2"/>
        <charset val="238"/>
      </rPr>
      <t xml:space="preserve"> - 160x60 cm
Izrada, dobava i ugradnja dvodijelnog zaokretno-otklopnog prozora u zidarskom otvoru veličine 161x61 cm. Prozorska krila su ostakljena trostrukim IZO staklom 4+12+4+12+4 mm s ispunom inertnim plinom i dvostrukim Low-e premazima. Ostakljenje je float staklom. Maksimalni koeficijent prolaska topline za staklo iznosi 1,1 W/m²K, a za ukupni prozor 1,4 W/m²K.</t>
    </r>
    <r>
      <rPr>
        <sz val="11"/>
        <color rgb="FFFF0000"/>
        <rFont val="Tw Cen MT"/>
        <family val="2"/>
        <charset val="238"/>
      </rPr>
      <t xml:space="preserve">  </t>
    </r>
    <r>
      <rPr>
        <sz val="11"/>
        <rFont val="Tw Cen MT"/>
        <family val="2"/>
        <charset val="238"/>
      </rPr>
      <t xml:space="preserve">Okvir prozora izrađen od standardnih višekomornih PVC profila s prekinutim termičkim mostom. Boja PVC profila je bijela. Standardni roto okov koji omogućuje zaokretno-otklopno otvaranje prozora. Sve potrebne mjere izvršiti na licu mjesta. U cijeni izrada, dobava, ugradnja, ostakljenje, okov, ugradnja s paropropusnom (vani) i paronepropusnom (unutra) hidroizolacijskom trakom za perimetarsko brtvljenje, poliuretanska pjena te sve što je potrebno da se prozor dovede u stanje potpune funkcionalnosti. </t>
    </r>
  </si>
  <si>
    <r>
      <rPr>
        <b/>
        <sz val="11"/>
        <rFont val="Tw Cen MT"/>
        <family val="2"/>
        <charset val="238"/>
      </rPr>
      <t>Zaokretno-otklopni prozor - oznaka stavke u projektu 13</t>
    </r>
    <r>
      <rPr>
        <sz val="11"/>
        <rFont val="Tw Cen MT"/>
        <family val="2"/>
        <charset val="238"/>
      </rPr>
      <t xml:space="preserve"> - 60x60 cm
Izrada, dobava i ugradnja zaokretno-otklopnog prozora u zidarskom otvoru veličine 61x61 cm. Prozorska krila su ostakljena trostrukim IZO staklom 4+12+4+12+4 mm s ispunom inertnim plinom i dvostrukim Low-e premazima. Ostakljenje je mutnim float staklom. Maksimalni koeficijent prolaska topline za staklo iznosi 1,1 W/m²K, a za ukupni prozor 1,4 W/m²K.</t>
    </r>
    <r>
      <rPr>
        <sz val="11"/>
        <color rgb="FFFF0000"/>
        <rFont val="Tw Cen MT"/>
        <family val="2"/>
        <charset val="238"/>
      </rPr>
      <t xml:space="preserve">  </t>
    </r>
    <r>
      <rPr>
        <sz val="11"/>
        <rFont val="Tw Cen MT"/>
        <family val="2"/>
        <charset val="238"/>
      </rPr>
      <t xml:space="preserve">Okvir prozora izrađen od standardnih višekomornih PVC profila s prekinutim termičkim mostom. Boja PVC profila je bijela. Standardni roto okov koji omogućuje zaokretno-otklopno otvaranje prozora. Sve potrebne mjere izvršiti na licu mjesta. U cijeni izrada, dobava, ugradnja, ostakljenje, okov, ugradnja s paropropusnom (vani) i paronepropusnom (unutra) hidroizolacijskom trakom za perimetarsko brtvljenje, poliuretanska pjena te sve što je potrebno da se prozor dovede u stanje potpune funkcionalnosti. </t>
    </r>
  </si>
  <si>
    <t>14.</t>
  </si>
  <si>
    <r>
      <rPr>
        <b/>
        <sz val="11"/>
        <rFont val="Tw Cen MT"/>
        <family val="2"/>
        <charset val="238"/>
      </rPr>
      <t>Krovni prozor - oznaka stavke u projektu 14</t>
    </r>
    <r>
      <rPr>
        <sz val="11"/>
        <rFont val="Tw Cen MT"/>
        <family val="2"/>
        <charset val="238"/>
      </rPr>
      <t xml:space="preserve"> - 146x98 cm
Izrada, dobava i ugradnja krovnog prozora sa središnjim ovjesom u zidarskom otvoru veličine 148x100 cm. Krovni prozor se otvara pomoću elektromotora. Prozorsko krilo je ostakljeno trostrukim IZO staklom 4+12+4+12+4 mm s ispunom inertnim plinom i dvostrukim Low-e premazima. Unutarnje i vanjsko ostakljenje prozorskog krila je sigurnosnim laminiranim staklom, a središnje je float staklo. Maksimalni koeficijent prolaska topline za staklo iznosi 1,1 W/m²K, a za ukupni prozor 1,4 W/m²K. Zaštita od insolacije je pomoću elektronski upravljane vanjske rolete. Elektronski upravljano unutarnje sjenilo - unutarnji rolo.</t>
    </r>
    <r>
      <rPr>
        <sz val="11"/>
        <color rgb="FFFF0000"/>
        <rFont val="Tw Cen MT"/>
        <family val="2"/>
        <charset val="238"/>
      </rPr>
      <t xml:space="preserve"> </t>
    </r>
    <r>
      <rPr>
        <sz val="11"/>
        <rFont val="Tw Cen MT"/>
        <family val="2"/>
        <charset val="238"/>
      </rPr>
      <t xml:space="preserve">Okvir prozora izrađen od standardnih višekomornih PVC profila s prekinutim termičkim mostom. Boja PVC profila je bijela. Standardni okov koji omogućuje otklopno otvaranje krovnog prozora pomoću elektromotora. Sve potrebne mjere izvršiti na licu mjesta. U cijeni izrada, dobava, ugradnja, opšav, ostakljenje, okov za otvaranje pomoću elektromotora, elektronski upravljana vanjska roleta i unutarnje sjenilo te sve što je potrebno da se prozor dovede u stanje potpune funkcionalnosti. </t>
    </r>
  </si>
  <si>
    <t>15.</t>
  </si>
  <si>
    <r>
      <rPr>
        <b/>
        <sz val="11"/>
        <rFont val="Tw Cen MT"/>
        <family val="2"/>
        <charset val="238"/>
      </rPr>
      <t>Krovni prozor za odimljavanje -  PROTUPOŽARNA STOLARIJA  - oznaka stavke u projektu 01</t>
    </r>
    <r>
      <rPr>
        <sz val="11"/>
        <rFont val="Tw Cen MT"/>
        <family val="2"/>
        <charset val="238"/>
      </rPr>
      <t xml:space="preserve"> - 146x98 cm
Izrada, dobava i ugradnja krovnog prozora sa središnjim ovjesom u zidarskom otvoru veličine 148x100 cm. Krovni prozor se otvara pomoću elektromotora povezani s centralom za odimljavanje. Prozorsko krilo je ostakljeno trostrukim IZO staklom 4+12+4+12+4 mm s ispunom inertnim plinom i dvostrukim Low-e premazima. Unutarnje i vanjsko ostakljenje prozorskog krila je sigurnosnim laminiranim staklom, a središnje je float staklo. Maksimalni koeficijent prolaska topline za staklo iznosi 1,1 W/m²K, a za ukupni prozor 1,4 W/m²K. Zaštita od insolacije je pomoću elektronski upravljane vanjske rolete. Okvir prozora izrađen od standardnih višekomornih PVC profila s prekinutim termičkim mostom. Boja PVC profila je bijela. Standardni okov koji omogućuje otklopno otvaranje krovnog prozora pomoću elektromotora. Sve potrebne mjere izvršiti na licu mjesta. U cijeni izrada, dobava, ugradnja, opšav, ostakljenje, okov za otvaranje pomoću elektromotora, elektronski upravljana vanjska roleta te sve što je potrebno da se prozor dovede u stanje potpune funkcionalnosti. </t>
    </r>
  </si>
  <si>
    <t>16.</t>
  </si>
  <si>
    <r>
      <rPr>
        <b/>
        <sz val="11"/>
        <rFont val="Tw Cen MT"/>
        <family val="2"/>
        <charset val="238"/>
      </rPr>
      <t>Ugradnja vanjske aluminijske klupčice.</t>
    </r>
    <r>
      <rPr>
        <sz val="11"/>
        <rFont val="Tw Cen MT"/>
        <family val="2"/>
        <charset val="238"/>
      </rPr>
      <t xml:space="preserve"> U stavku uračunat sav potreban rad i materijal. Obračun po m</t>
    </r>
    <r>
      <rPr>
        <sz val="11"/>
        <rFont val="Arial"/>
        <family val="2"/>
        <charset val="238"/>
      </rPr>
      <t>'</t>
    </r>
    <r>
      <rPr>
        <sz val="12.1"/>
        <rFont val="Tw Cen MT"/>
        <family val="2"/>
        <charset val="238"/>
      </rPr>
      <t>.</t>
    </r>
  </si>
  <si>
    <r>
      <rPr>
        <sz val="11"/>
        <rFont val="Tw Cen MT"/>
        <family val="2"/>
        <charset val="238"/>
      </rPr>
      <t>m</t>
    </r>
    <r>
      <rPr>
        <sz val="11"/>
        <rFont val="Arial"/>
        <family val="2"/>
        <charset val="238"/>
      </rPr>
      <t>'</t>
    </r>
  </si>
  <si>
    <t>17.</t>
  </si>
  <si>
    <r>
      <rPr>
        <b/>
        <sz val="11"/>
        <rFont val="Tw Cen MT"/>
        <family val="2"/>
        <charset val="238"/>
      </rPr>
      <t>Ugradnja unutarnje drvene klupčice.</t>
    </r>
    <r>
      <rPr>
        <sz val="11"/>
        <rFont val="Tw Cen MT"/>
        <family val="2"/>
        <charset val="238"/>
      </rPr>
      <t xml:space="preserve"> U stavku uračunat sav potreban rad i materijal. Obračun po m'.</t>
    </r>
  </si>
  <si>
    <t>UKUPNO VANJSKA STOLARIJA (PVC)</t>
  </si>
  <si>
    <t>XIII).</t>
  </si>
  <si>
    <t>STOLARSKI RADOVI</t>
  </si>
  <si>
    <r>
      <rPr>
        <b/>
        <sz val="11"/>
        <rFont val="Tw Cen MT"/>
        <family val="2"/>
        <charset val="238"/>
      </rPr>
      <t>Ostakljena zaokretna vrata s fiksnim nadsvjetlom - oznaka stavke u projektu 01</t>
    </r>
    <r>
      <rPr>
        <sz val="11"/>
        <rFont val="Tw Cen MT"/>
        <family val="2"/>
        <charset val="238"/>
      </rPr>
      <t xml:space="preserve"> - 100x260 cm
Izrada, dobava i ugradnja ostakljenih zaokretnih vrata s fiksnim nadsvjetlom u zidarskom otvoru veličine 111x261 cm. Vratno krilo je ostakljeno jednostrukim sigurnosnim laminiranim staklom, a nadsvjetlo float staklom. Dovratnik u punoj širini zida izrađen od masivnog hrasta. Okvir vratnog krila od masivnog hrasta. Završna obrada dovratnika, pokrivnih letvica i vratnog krila visokokvalitetnim lakom u bijeloj mat boji. Okov: cilindar brava, aliminijska kvaka s rozetom, podni odbojnik, 3 ključa. Sve potrebne mjere izvršiti na licu mjesta. U cijeni izrada, dobava, ugradnja, ostakljenje, okov, pokrivne letvice te sve što je potrebno da se vrata dovedu u stanje potpune funkcionalnosti. </t>
    </r>
  </si>
  <si>
    <r>
      <rPr>
        <b/>
        <sz val="11"/>
        <rFont val="Tw Cen MT"/>
        <family val="2"/>
        <charset val="238"/>
      </rPr>
      <t>Staklena stijena sa zaokretnim vratima i fiksnim prozorom - oznake stavki u projektu 02a i 02b</t>
    </r>
    <r>
      <rPr>
        <sz val="11"/>
        <rFont val="Tw Cen MT"/>
        <family val="2"/>
        <charset val="238"/>
      </rPr>
      <t xml:space="preserve"> - 240x210 cm
Izrada, dobava i ugradnja ostaklene stijene sa zaokretnim vratima i fiksnim prozorom u zidarskom otvoru veličine 241x211 cm. Vratno krilo je ostakljeno jednostrukim sigurnosnim laminiranim staklom, a prozor float staklom. Dovratnik u punoj širini zida izrađen od masivnog hrasta. Okvir prozora i vratnog krila te prozorska klupčica od masivnog hrasta. Završna obrada dovratnika, pokrivnih letvica, prozorskog i vratnog krila te prozorske klupčice visokokvalitetnim lakom u bijeloj mat boji. Okov: cilindar brava, aliminijska kvaka s rozetom, podni odbojnik, 3 ključa.</t>
    </r>
    <r>
      <rPr>
        <sz val="11"/>
        <color rgb="FFFF0000"/>
        <rFont val="Tw Cen MT"/>
        <family val="2"/>
        <charset val="238"/>
      </rPr>
      <t xml:space="preserve"> </t>
    </r>
    <r>
      <rPr>
        <sz val="11"/>
        <rFont val="Tw Cen MT"/>
        <family val="2"/>
        <charset val="238"/>
      </rPr>
      <t xml:space="preserve">Sve potrebne mjere izvršiti na licu mjesta. U cijeni izrada, dobava, ugradnja, ostakljenje, okov, prozorska klupčica, pokrivne letvice te sve što je potrebno da se stijena dovede u stanje potpune funkcionalnosti. </t>
    </r>
  </si>
  <si>
    <r>
      <rPr>
        <b/>
        <sz val="11"/>
        <rFont val="Tw Cen MT"/>
        <family val="2"/>
        <charset val="238"/>
      </rPr>
      <t>Trodijelna ostakljena klizna vrata - oznaka stavke u projektu 03</t>
    </r>
    <r>
      <rPr>
        <sz val="11"/>
        <rFont val="Tw Cen MT"/>
        <family val="2"/>
        <charset val="238"/>
      </rPr>
      <t xml:space="preserve"> - 350x280 cm
Izrada, dobava i ugradnja trodijelnih ostakljenih kliznih vrata u zidarskom otvoru veličine 351x281 cm. Vratno krilo je ostakljeno jednostrukim sigurnosnim laminiranim staklom. Dovratnik u punoj širini zida izrađen od masivnog hrasta. Okviri vratnih krila od masivnog hrasta. Završna obrada dovratnika, pokrivnih letvica te vratnih krila visokokvalitetnim lakom u bijeloj mat boji. Okov: cilindar brava, aliminijska kvaka, podni odbojnik.</t>
    </r>
    <r>
      <rPr>
        <sz val="11"/>
        <color rgb="FFFF0000"/>
        <rFont val="Tw Cen MT"/>
        <family val="2"/>
        <charset val="238"/>
      </rPr>
      <t xml:space="preserve"> </t>
    </r>
    <r>
      <rPr>
        <sz val="11"/>
        <rFont val="Tw Cen MT"/>
        <family val="2"/>
        <charset val="238"/>
      </rPr>
      <t xml:space="preserve">Sve potrebne mjere izvršiti na licu mjesta. U cijeni izrada, dobava, ugradnja, ostakljenje, okov, pokrivne letvice te sve što je potrebno da se vrata dovedu u stanje potpune funkcionalnosti. </t>
    </r>
  </si>
  <si>
    <r>
      <rPr>
        <b/>
        <sz val="11"/>
        <rFont val="Tw Cen MT"/>
        <family val="2"/>
        <charset val="238"/>
      </rPr>
      <t>Zaokretna puna vrata - oznaka stavke u projektu 04</t>
    </r>
    <r>
      <rPr>
        <sz val="11"/>
        <rFont val="Tw Cen MT"/>
        <family val="2"/>
        <charset val="238"/>
      </rPr>
      <t xml:space="preserve"> - 80x210 cm
Izrada, dobava i ugradnja zaokretnih punih vrata u zidarskom otvoru veličine 81x211 cm. Vratno krilo je puno, ravno, s okvirom od masivnog hrasta i ispunom od okal iverice, obostrano obloženo MDF pločama. Dovratnik u punoj širini zida izrađen od masivnog hrasta. Završna obrada dovratnika, pokrivnih letvica te vratnog krila visokokvalitetnim lakom u bijeloj mat boji. Okov: cilindar brava, aliminijska kvaka s rozetom, podni odbojnik, 3 ključa.</t>
    </r>
    <r>
      <rPr>
        <sz val="11"/>
        <color rgb="FFFF0000"/>
        <rFont val="Tw Cen MT"/>
        <family val="2"/>
        <charset val="238"/>
      </rPr>
      <t xml:space="preserve"> </t>
    </r>
    <r>
      <rPr>
        <sz val="11"/>
        <rFont val="Tw Cen MT"/>
        <family val="2"/>
        <charset val="238"/>
      </rPr>
      <t xml:space="preserve">Sve potrebne mjere izvršiti na licu mjesta. U cijeni izrada, dobava, ugradnja, ostakljenje, okov, pokrivne letvice te sve što je potrebno da se stijena dovede u stanje potpune funkcionalnosti. </t>
    </r>
  </si>
  <si>
    <r>
      <rPr>
        <b/>
        <sz val="11"/>
        <rFont val="Tw Cen MT"/>
        <family val="2"/>
        <charset val="238"/>
      </rPr>
      <t>Zaokretna puna vrata - oznaka stavke u projektu 05</t>
    </r>
    <r>
      <rPr>
        <sz val="11"/>
        <rFont val="Tw Cen MT"/>
        <family val="2"/>
        <charset val="238"/>
      </rPr>
      <t xml:space="preserve"> - 90x210 cm
Izrada, dobava i ugradnja zaokretnih punih vrata u zidarskom otvoru veličine 91x211 cm. Vratno krilo je puno, ravno, s okvirom od masivnog hrasta i ispunom od okal iverice, obostrano obloženo MDF pločama. Dovratnik u punoj širini zida izrađen od masivnog hrasta. Završna obrada dovratnika, pokrivnih letvica te vratnog krila visokokvalitetnim lakom u bijeloj mat boji. Okov: cilindar brava, aliminijska kvaka s rozetom, podni odbojnik, 3 ključa.</t>
    </r>
    <r>
      <rPr>
        <sz val="11"/>
        <color rgb="FFFF0000"/>
        <rFont val="Tw Cen MT"/>
        <family val="2"/>
        <charset val="238"/>
      </rPr>
      <t xml:space="preserve"> </t>
    </r>
    <r>
      <rPr>
        <sz val="11"/>
        <rFont val="Tw Cen MT"/>
        <family val="2"/>
        <charset val="238"/>
      </rPr>
      <t xml:space="preserve">Sve potrebne mjere izvršiti na licu mjesta. U cijeni izrada, dobava, ugradnja, ostakljenje, okov, pokrivne letvice te sve što je potrebno da se vrata dovedu u stanje potpune funkcionalnosti. </t>
    </r>
  </si>
  <si>
    <r>
      <rPr>
        <b/>
        <sz val="11"/>
        <rFont val="Tw Cen MT"/>
        <family val="2"/>
        <charset val="238"/>
      </rPr>
      <t>Zaokretna puna vrata s rešetkom za dozraku - oznaka stavke u projektu 06</t>
    </r>
    <r>
      <rPr>
        <sz val="11"/>
        <rFont val="Tw Cen MT"/>
        <family val="2"/>
        <charset val="238"/>
      </rPr>
      <t xml:space="preserve"> - 90x210 cm
Izrada, dobava i ugradnja zaokretnih punih vrata u zidarskom otvoru veličine 91x211 cm. Vratno krilo je puno, ravno, s okvirom od masivnog hrasta i ispunom od okal iverice, obostrano obloženo MDF pločama. Dovratnik u punoj širini zida izrađen od masivnog hrasta. Završna obrada dovratnika, pokrivnih letvica te vratnog krila visokokvalitetnim lakom u bijeloj mat boji. Okov: cilindar brava, aliminijska kvaka s rozetom, podni odbojnik, 3 ključa.</t>
    </r>
    <r>
      <rPr>
        <sz val="11"/>
        <color rgb="FFFF0000"/>
        <rFont val="Tw Cen MT"/>
        <family val="2"/>
        <charset val="238"/>
      </rPr>
      <t xml:space="preserve"> </t>
    </r>
    <r>
      <rPr>
        <sz val="11"/>
        <rFont val="Tw Cen MT"/>
        <family val="2"/>
        <charset val="238"/>
      </rPr>
      <t xml:space="preserve">Sve potrebne mjere izvršiti na licu mjesta. U cijeni izrada, dobava, ugradnja, ostakljenje, okov, rešetka za dozraku dim. 30x10cm, pokrivne letvice te sve što je potrebno da se vrata dovedu u stanje potpune funkcionalnosti. </t>
    </r>
  </si>
  <si>
    <r>
      <rPr>
        <b/>
        <sz val="11"/>
        <rFont val="Tw Cen MT"/>
        <family val="2"/>
        <charset val="238"/>
      </rPr>
      <t>Zaokretna puna vrata s rešetkom za dozraku - oznaka stavke u projektu 07</t>
    </r>
    <r>
      <rPr>
        <sz val="11"/>
        <rFont val="Tw Cen MT"/>
        <family val="2"/>
        <charset val="238"/>
      </rPr>
      <t xml:space="preserve"> - 80x200 cm
Izrada, dobava i ugradnja zaokretnih punih vrata u zidarskom otvoru veličine 81x201 cm. Vratno krilo je puno, ravno, s okvirom od masivnog hrasta i ispunom od okal iverice, obostrano obloženo MDF pločama. Dovratnik u punoj širini zida izrađen od masivnog hrasta. Završna obrada dovratnika, pokrivnih letvica te vratnog krila visokokvalitetnim lakom u bijeloj mat boji. Okov: cilindar brava, aliminijska kvaka s rozetom, podni odbojnik, 3 ključa.</t>
    </r>
    <r>
      <rPr>
        <sz val="11"/>
        <color rgb="FFFF0000"/>
        <rFont val="Tw Cen MT"/>
        <family val="2"/>
        <charset val="238"/>
      </rPr>
      <t xml:space="preserve"> </t>
    </r>
    <r>
      <rPr>
        <sz val="11"/>
        <rFont val="Tw Cen MT"/>
        <family val="2"/>
        <charset val="238"/>
      </rPr>
      <t xml:space="preserve">Sve potrebne mjere izvršiti na licu mjesta. U cijeni izrada, dobava, ugradnja, ostakljenje, okov, rešetka za dozraku dim. 30x10cm, pokrivne letvice te sve što je potrebno da se vrata dovedu u stanje potpune funkcionalnosti. </t>
    </r>
  </si>
  <si>
    <r>
      <rPr>
        <b/>
        <sz val="11"/>
        <rFont val="Tw Cen MT"/>
        <family val="2"/>
        <charset val="238"/>
      </rPr>
      <t>Zaokretna puna vrata s rešetkom za dozraku - oznaka stavke u projektu 08</t>
    </r>
    <r>
      <rPr>
        <sz val="11"/>
        <rFont val="Tw Cen MT"/>
        <family val="2"/>
        <charset val="238"/>
      </rPr>
      <t xml:space="preserve"> - 70x210 cm
Izrada, dobava i ugradnja zaokretnih punih vrata u zidarskom otvoru veličine 71x201 cm. Vratno krilo je puno, ravno, s okvirom od masivnog hrasta i ispunom od okal iverice, obostrano obloženo MDF pločama. Dovratnik u punoj širini zida izrađen od masivnog hrasta. Završna obrada dovratnika, pokrivnih letvica te vratnog krila visokokvalitetnim lakom u bijeloj mat boji. Okov: cilindar brava, aliminijska kvaka s rozetom, podni odbojnik, 3 ključa.</t>
    </r>
    <r>
      <rPr>
        <sz val="11"/>
        <color rgb="FFFF0000"/>
        <rFont val="Tw Cen MT"/>
        <family val="2"/>
        <charset val="238"/>
      </rPr>
      <t xml:space="preserve"> </t>
    </r>
    <r>
      <rPr>
        <sz val="11"/>
        <rFont val="Tw Cen MT"/>
        <family val="2"/>
        <charset val="238"/>
      </rPr>
      <t xml:space="preserve">Sve potrebne mjere izvršiti na licu mjesta. U cijeni izrada, dobava, ugradnja, ostakljenje, okov, rešetka za dozraku dim. 30x10cm, pokrivne letvice te sve što je potrebno da se vrata dovedu u stanje potpune funkcionalnosti. </t>
    </r>
  </si>
  <si>
    <t>UKUPNO STOLARSKI RADOVI</t>
  </si>
  <si>
    <t>XIV).</t>
  </si>
  <si>
    <t>BRAVARSKI RADOVI</t>
  </si>
  <si>
    <r>
      <rPr>
        <b/>
        <sz val="11"/>
        <rFont val="Tw Cen MT"/>
        <family val="2"/>
        <charset val="238"/>
      </rPr>
      <t>Ograda terasa u prizemlju - oznaka stavke u projektu 01</t>
    </r>
    <r>
      <rPr>
        <sz val="11"/>
        <rFont val="Tw Cen MT"/>
        <family val="2"/>
        <charset val="238"/>
      </rPr>
      <t xml:space="preserve"> 
Izrada, dobava i ugradnja ograde terasa u prizemlju. Ograda visine 125 cm. Nosivi okvir ograde od čeličnih pocinčanih ravnih profila 40x10mm. Ispuna okvira vertikalama od plosnog pocinčanog čelika presjeka 40x5mm, na osnom razmaku 12 cm, zavarene za čelični okvir. Završna obrada lakiranjem u 2 sloja u antracit boji. Prije izrade obvezna je provjera na mjestu ugradnje. U stavku je uključen sav spojni i pričvrsni materijal te svi radovi potrebni za izradu i montažu do potpune funkcionalnosti. </t>
    </r>
  </si>
  <si>
    <r>
      <rPr>
        <b/>
        <sz val="11"/>
        <rFont val="Tw Cen MT"/>
        <family val="2"/>
        <charset val="238"/>
      </rPr>
      <t>Ograda unutarnje rampe - oznaka stavke u projektu 02</t>
    </r>
    <r>
      <rPr>
        <sz val="11"/>
        <rFont val="Tw Cen MT"/>
        <family val="2"/>
        <charset val="238"/>
      </rPr>
      <t xml:space="preserve"> 
Izrada, dobava i ugradnja ograde terasa u prizemlju. Ograda visine 105 cm. Nosivi okvir ograde od čeličnih pocinčanih ravnih profila 40x10mm. Ispuna okvira horizontalnim čeličnim šipkama promjera 10 mm na osnom razmaku 15 cm. Završna obrada bojanjem u 3 sloja - temeljna boja i 2 sloja laka u antracit boji.. Prije izrade obvezna je provjera na mjestu ugradnje. U stavku je uključen sav spojni i pričvrsni materijal te svi radovi potrebni za izradu i montažu do potpune funkcionalnosti. </t>
    </r>
  </si>
  <si>
    <r>
      <rPr>
        <b/>
        <sz val="11"/>
        <rFont val="Tw Cen MT"/>
        <family val="2"/>
        <charset val="238"/>
      </rPr>
      <t>Čelično stubište s nastupnim plohama od masivnog drva i čelična ograda - oznaka stavke u projektu 03</t>
    </r>
    <r>
      <rPr>
        <sz val="11"/>
        <rFont val="Tw Cen MT"/>
        <family val="2"/>
        <charset val="238"/>
      </rPr>
      <t xml:space="preserve"> 
Izrada, dobava i ugradnja čeličnog stubišta s nastupnim plohama od masivnog drva hrasta i čelične ograde. Nosiva konstrukcija čeličnog stubište od čeličnih profila UPN 260 i IPE 140. Čeličnu podlogu očistiti odgovarajućom metodom od ulja, masti i prljavštine. Čelik zaštititi odgovarajućim temeljnim protupožarnim premaznim sredstvom minimalne vatrootpornosti 60 min. Čelik završno obraditi dekorativnim premazom za zaštitu temeljnog protupožarnog premaza od atmosferskih utjecaja. Dekorativni premaz u antracit sivoj boji. Nastupne plohe od masivnog drva hrasta debljine 5 cm. Drvenu podlogu nastupnih ploha očistiti od ulja, masti i prljavštine. Drvenu podlogu zaštititi ekspandirajućim protupožarnim premaznim sredstvom minimalne vatrootpornosti 60 min. Završna obrada prozirnim premazom za povećanje otpornosti na vlagu, mehaničkih svojstava i zaštitu protupožarnog premaza.</t>
    </r>
    <r>
      <rPr>
        <sz val="11"/>
        <color rgb="FFFF0000"/>
        <rFont val="Tw Cen MT"/>
        <family val="2"/>
        <charset val="238"/>
      </rPr>
      <t xml:space="preserve"> </t>
    </r>
    <r>
      <rPr>
        <sz val="11"/>
        <rFont val="Tw Cen MT"/>
        <family val="2"/>
        <charset val="238"/>
      </rPr>
      <t xml:space="preserve">Ograda visine 105 cm. Nosivi okvir ograde od čeličnih pocinčanih ravnih profila 40x10mm. Ispuna okvira horizontalnim čeličnim šipkama promjera 10 mm na osnom razmaku 15 cm. Završna obrada bojanjem u 3 sloja - temeljna boja i 2 sloja laka u antracit boji.. Prije izrade obvezna je provjera na mjestu ugradnje. U stavku je uključen sav spojni i pričvrsni materijal te svi radovi potrebni za izradu i montažu do potpune funkcionalnosti. </t>
    </r>
  </si>
  <si>
    <r>
      <rPr>
        <b/>
        <sz val="11"/>
        <rFont val="Tw Cen MT"/>
        <family val="2"/>
        <charset val="238"/>
      </rPr>
      <t>Balkonska ograda - oznaka stavke u projektu 04</t>
    </r>
    <r>
      <rPr>
        <sz val="11"/>
        <rFont val="Tw Cen MT"/>
        <family val="2"/>
        <charset val="238"/>
      </rPr>
      <t xml:space="preserve"> 
Izrada, dobava i ugradnja balkonske ograde. Ograda visine 125 cm. Nosivi okvir ograde od čeličnih pocinčanih ravnih profila 40x10mm. Ispuna okvira vertikalama od plosnog pocinčanog čelika presjeka 40x5mm, na osnom razmaku 12 cm, zavarene za čelični okvir. Završna obrada lakiranjem u 2 sloja u antracit boji. Prije izrade obvezna je provjera na mjestu ugradnje. U stavku je uključen sav spojni i pričvrsni materijal te svi radovi potrebni za izradu i montažu do potpune funkcionalnosti. </t>
    </r>
  </si>
  <si>
    <t>UKUPNO BRAVARSKI RADOVI</t>
  </si>
  <si>
    <t>XV).</t>
  </si>
  <si>
    <t>GIPSKARTONSKI RADOVI</t>
  </si>
  <si>
    <r>
      <rPr>
        <b/>
        <sz val="11"/>
        <rFont val="Tw Cen MT"/>
        <family val="2"/>
        <charset val="238"/>
      </rPr>
      <t>Oblaganje podgleda stropa potkrovlja gipskartonskim pločama</t>
    </r>
    <r>
      <rPr>
        <sz val="11"/>
        <rFont val="Tw Cen MT"/>
        <family val="2"/>
        <charset val="238"/>
      </rPr>
      <t xml:space="preserve"> d=1,25 cm na metalnoj potkonstrukciji. U jediničnu cijenu obuhvatiti sav potreban ovjes, pričvrsne i spojne elemente te kutne lajsne. Obračun po m2.</t>
    </r>
  </si>
  <si>
    <r>
      <rPr>
        <b/>
        <sz val="11"/>
        <rFont val="Tw Cen MT"/>
        <family val="2"/>
        <charset val="238"/>
      </rPr>
      <t>Oblaganje instalacija gipskartonskim pločama</t>
    </r>
    <r>
      <rPr>
        <sz val="11"/>
        <rFont val="Tw Cen MT"/>
        <family val="2"/>
        <charset val="238"/>
      </rPr>
      <t xml:space="preserve"> 2x1,25 cm na metalnoj potkonstrukciji. U jediničnu cijenu obuhvatiti sav potreban ovjes, pričvrsne i spojne elemente, zvučnu izolaciju te kutne lajsne, revizijske rešetke i potrebnu skelu.</t>
    </r>
  </si>
  <si>
    <t>UKUPNO GIPSKARTONSKI RADOVI</t>
  </si>
  <si>
    <t>XVI).</t>
  </si>
  <si>
    <t>KERAMIČARSKI RADOVI</t>
  </si>
  <si>
    <r>
      <rPr>
        <b/>
        <sz val="11"/>
        <rFont val="Tw Cen MT"/>
        <family val="2"/>
        <charset val="238"/>
      </rPr>
      <t>Dobava materijala i opločenje vanjskih podova podnim protukliznim keramičkim pločicama</t>
    </r>
    <r>
      <rPr>
        <sz val="11"/>
        <rFont val="Tw Cen MT"/>
        <family val="2"/>
        <charset val="238"/>
      </rPr>
      <t>, dimenzija 20x60cm, otpornim na masnoću, Ijepljene u građ. ljepilu. Širine fuge 2mm.  Neglazirane protuklizne pločice I. klase. U cijeni kutna lajsna, fugiranje i čišćenje. Obračun po m2.</t>
    </r>
  </si>
  <si>
    <r>
      <rPr>
        <b/>
        <sz val="11"/>
        <rFont val="Tw Cen MT"/>
        <family val="2"/>
        <charset val="238"/>
      </rPr>
      <t>Dobava materijala i opločenje unutarnjih podova podnim protukliznim keramičkim pločicama</t>
    </r>
    <r>
      <rPr>
        <sz val="11"/>
        <rFont val="Tw Cen MT"/>
        <family val="2"/>
        <charset val="238"/>
      </rPr>
      <t>, dimenzija 20x60cm, otpornim na masnoću, Ijepljene u građ. ljepilu. Širine fuge 2mm.  Neglazirane protuklizne pločice II. klase. U cijeni kutna lajsna, fugiranje i čišćenje. Obračun po m2.</t>
    </r>
  </si>
  <si>
    <r>
      <rPr>
        <b/>
        <sz val="11"/>
        <rFont val="Tw Cen MT"/>
        <family val="2"/>
        <charset val="238"/>
      </rPr>
      <t>Dobava materijala i opločenje podova prostora sanitarnih čvorova podnim protukliznim keramičkim glaziranim pločicama</t>
    </r>
    <r>
      <rPr>
        <sz val="11"/>
        <rFont val="Tw Cen MT"/>
        <family val="2"/>
        <charset val="238"/>
      </rPr>
      <t>, dimenzija 20x60cm, otpornim na masnoću, Iijepljene u građ. ljepilu. Keramičke pločice I. klase. U cijeni kutna lajsna, fugiranje i čišćenje. Obračun po m2.</t>
    </r>
  </si>
  <si>
    <r>
      <rPr>
        <b/>
        <sz val="11"/>
        <rFont val="Tw Cen MT"/>
        <family val="2"/>
        <charset val="238"/>
      </rPr>
      <t>Dobava materijala i opločenje zidova do stropa u  sanitarnim čvorovima, praonicama, spremištima, kuhinji i čajnim kuhinjama.</t>
    </r>
    <r>
      <rPr>
        <sz val="11"/>
        <rFont val="Tw Cen MT"/>
        <family val="2"/>
        <charset val="238"/>
      </rPr>
      <t xml:space="preserve"> Keramičke glazirane pločice II. klase ljepljene u građevinskom ljepilu, dimenzija 20x60cm. Pločice po izboru projektanta. Keramičke pločice postavljaju se u sanitarnim čvorovima. Komplet s fugiranjem fugirnom masom i dr. radnjama do potpune gotovosti. Obračun po m2 položenih pločica Ijepljenjem.</t>
    </r>
  </si>
  <si>
    <t>UKUPNO KERAMIČARSKI RADOVI:</t>
  </si>
  <si>
    <t>XVII).</t>
  </si>
  <si>
    <t>PODOPOLAGAČKI RADOVI</t>
  </si>
  <si>
    <r>
      <rPr>
        <b/>
        <sz val="11"/>
        <rFont val="Tw Cen MT"/>
        <family val="2"/>
        <charset val="238"/>
      </rPr>
      <t>Dobava i postava  lijevane poliuretanske sportske podloge.</t>
    </r>
    <r>
      <rPr>
        <sz val="11"/>
        <rFont val="Tw Cen MT"/>
        <family val="2"/>
        <charset val="238"/>
      </rPr>
      <t xml:space="preserve"> Izrada izravnavajućeg sloja masom za izravnavanje, dvoslojno, na suhu, čvrstu i ravnu podlogu. Dopuštene su granične neravnine gotove podloge prema DIN 18202 mjerene na razmaku od 0,1 m do 2 mm, 1 m do 4 mm, 5 m do 10mm, 10 m do 12mm, 15 m do 15 mm. Na prethodno pripremljenu podlogu polaže se lijevana podna obloga. Podna obloga mora biti elastična i protuklizna. Boja podne obloge je žuta. Obračun po m2 gotovih podnih površina.</t>
    </r>
  </si>
  <si>
    <t>Dobava i postava zidne kutne lajsne ljepljenjem. Obračun po m1.</t>
  </si>
  <si>
    <r>
      <rPr>
        <b/>
        <sz val="11"/>
        <rFont val="Tw Cen MT"/>
        <family val="2"/>
        <charset val="238"/>
      </rPr>
      <t xml:space="preserve">Dobava i postava hrastovog parketa </t>
    </r>
    <r>
      <rPr>
        <sz val="11"/>
        <rFont val="Tw Cen MT"/>
        <family val="2"/>
        <charset val="238"/>
      </rPr>
      <t>ljepljenog u građevinskom ljepilu.</t>
    </r>
    <r>
      <rPr>
        <b/>
        <sz val="11"/>
        <rFont val="Tw Cen MT"/>
        <family val="2"/>
        <charset val="238"/>
      </rPr>
      <t xml:space="preserve"> </t>
    </r>
    <r>
      <rPr>
        <sz val="11"/>
        <rFont val="Tw Cen MT"/>
        <family val="2"/>
        <charset val="238"/>
      </rPr>
      <t>Završna obrada lakiranjem u tri sloja. Sve se polaže na podlogu od zaglađenog cementnog estriha, koja mora biti kompaktna, čvrsta, čista, ravna i suha (maksimalna vlažnost 3%). U cijeni i priprema podloge masom za izravnanje - silikonski kit kao i prijelazni profili.</t>
    </r>
  </si>
  <si>
    <t>parket</t>
  </si>
  <si>
    <t>kutna letvica</t>
  </si>
  <si>
    <t>UKUPNO PODOPOLAGAČKI RADOVI:</t>
  </si>
  <si>
    <t>XVIII).</t>
  </si>
  <si>
    <t>OVJEŠENA VENTILIRANA PROČELJA</t>
  </si>
  <si>
    <r>
      <rPr>
        <b/>
        <sz val="11"/>
        <rFont val="Tw Cen MT"/>
        <family val="2"/>
        <charset val="238"/>
      </rPr>
      <t xml:space="preserve"> Izrada i montaža ovješenog ventiliranog pročelja završne obloge od laminatnih HPL fasadnih ploča. </t>
    </r>
    <r>
      <rPr>
        <sz val="11"/>
        <rFont val="Tw Cen MT"/>
        <family val="2"/>
        <charset val="238"/>
      </rPr>
      <t>Laminatne HPL ploče su debljine 8 mm, montirane na potkonstrukciji alu profila u dva smjera s nevidljivim pričvršćenjem. Toplinska izolacija pročelja je od mineralne vune debljine 12 cm s kaširanom vodonepropusnom i paropropusnom folijom - kišnom branom. Ukupna udaljenost postavljanja ploča od nosive konstrukcije zida iznosi 18 cm (toplinska izolacija 12 cm + zračni sloj 6 cm). U stavku uračunati sav potreban rad i materijal, spojna sredstva, profile za zaštitu od kukaca ventiliranog pročelja, izradu klupčica te obradu špaleta. Obračun po m2 pročelja.</t>
    </r>
  </si>
  <si>
    <t>UKUPNO OVJEŠENA VENTILIRANA PROČELJA:</t>
  </si>
  <si>
    <t>XIX).</t>
  </si>
  <si>
    <t>SOBOSLIKARSKI RADOVI</t>
  </si>
  <si>
    <r>
      <rPr>
        <b/>
        <sz val="11"/>
        <rFont val="Tw Cen MT"/>
        <family val="2"/>
        <charset val="238"/>
      </rPr>
      <t xml:space="preserve">Gletanje i bojanje zidova gdje nisu predviđene zidne keramičke pločice  disperzivnim bojama </t>
    </r>
    <r>
      <rPr>
        <sz val="11"/>
        <rFont val="Tw Cen MT"/>
        <family val="2"/>
        <charset val="238"/>
      </rPr>
      <t xml:space="preserve">u tonu po izboru projektanta, u dva sloja sa svim potrebnim predradnjama. Obojeni zidovi moraju biti potpuno jednoličnoga tona, a ukoliko se isto ne postigne bojenje se mora ponoviti. Obračun po m2 obojenih zidnih površina. </t>
    </r>
  </si>
  <si>
    <r>
      <rPr>
        <b/>
        <sz val="11"/>
        <rFont val="Tw Cen MT"/>
        <family val="2"/>
        <charset val="238"/>
      </rPr>
      <t xml:space="preserve">Gletanje i bojanje stropova u svim prostorijama disperzivnim bojama </t>
    </r>
    <r>
      <rPr>
        <sz val="11"/>
        <rFont val="Tw Cen MT"/>
        <family val="2"/>
        <charset val="238"/>
      </rPr>
      <t>u tonu po izboru projektanta, u dva sloja sa svim potrebnim predradnjama. Obojeni stropovi moraju biti potpuno jednoličnoga tona, a ukoliko se isto ne postigne bojenje se mora ponoviti. Obračun po m2 obojenih zidnih površina.</t>
    </r>
  </si>
  <si>
    <t>UKUPNO SOBOSLIKARSKI RADOVI:</t>
  </si>
  <si>
    <t>XX).</t>
  </si>
  <si>
    <t>RAZNI RADOVI</t>
  </si>
  <si>
    <r>
      <rPr>
        <b/>
        <sz val="11"/>
        <rFont val="Tw Cen MT"/>
        <family val="2"/>
        <charset val="238"/>
      </rPr>
      <t>Čišćenje zgrade za vrijeme i nakon izvođenja radova</t>
    </r>
    <r>
      <rPr>
        <sz val="11"/>
        <rFont val="Tw Cen MT"/>
        <family val="2"/>
        <charset val="238"/>
      </rPr>
      <t>, s čišćenjem podova, prozora, vrata, pločica, tj. priprema građevine za tehnički pregled. Obračun po m2 bruto površine.</t>
    </r>
  </si>
  <si>
    <t>m2</t>
  </si>
  <si>
    <t>UKUPNO RAZNI RADOVI:</t>
  </si>
  <si>
    <t>REKAPITULACIJA</t>
  </si>
  <si>
    <t>RUŠENJA I DEMONTAŽE</t>
  </si>
  <si>
    <t>UKUPNO RADOVI:</t>
  </si>
  <si>
    <t>PDV (25%):</t>
  </si>
  <si>
    <t>SVEUKUPNO:</t>
  </si>
  <si>
    <t>kpl</t>
  </si>
  <si>
    <t>Provedba mjera zaštite na radu, te osiguranje gradilišta prije početka i u toku izvođenja radova. Potrebno je osigurati privremene prilaze  preko rovova dok traju radovi. Provedba prometne regulacije na dionicama gdje će se izvoditi radovi  u smislu skretanja prometa radi nesmetanog izvođenja radova.</t>
  </si>
  <si>
    <t>m3</t>
  </si>
  <si>
    <t>Odvoz viška preostalog materijala iz iskopa  u rastresitom stanju, nakon izvršenih svih zatrpavanja rovova na deponiju u dogovoru sa investitorom uključujući i troškove deponije. U stavku uključiti utovar, transport, istovar i planiranje zemlje na deponiji. Obračun sve kompletno po m3 odvezenog materijala.</t>
  </si>
  <si>
    <t xml:space="preserve"> </t>
  </si>
  <si>
    <t xml:space="preserve">Dobava, donos i polaganje trake upozorenja na kompletnom razvodu cjevovoda vanjskog vodovoda i kanalizacije. 
Polaganje plave trake “POZOR–VODOVOD” duž cijele trase vodovoda. Traka se postavlja 30 cm od tjemena cijevi i to tako da natpis bude okrenut prema gore. Obračun po m' položene trake. </t>
  </si>
  <si>
    <t>Ø 25 mm HLADNA VODA</t>
  </si>
  <si>
    <t>Ø 25 mm TOPLA VODA</t>
  </si>
  <si>
    <t>Ø25mm</t>
  </si>
  <si>
    <t>Dobava, prijenos i ugradba metalnih završnih armaturnih priključaka i priključnih profila  s navojnim spojem kutnih ventila i armatura na peteroslojne PEX/AL/PEX cijevi.
Sve do potpune funkcionalnosti.</t>
  </si>
  <si>
    <t>Ø20mm</t>
  </si>
  <si>
    <t>Ø32 mm</t>
  </si>
  <si>
    <t>Ø15 mm</t>
  </si>
  <si>
    <t>18.</t>
  </si>
  <si>
    <t>Dobava, donos i ugradba materijala za pričvršćenje i zavješenje cjevovoda, dvostruke i jednostruke obujmice, preforirana traka, vijci, matice, tipli.</t>
  </si>
  <si>
    <t>19.</t>
  </si>
  <si>
    <t>Izrada priključka hladne vode na spremnik potrošne tople vode (PTV), te izrada priključka odvoda tople vode.
Obračun po komplet izvedenom priključku u funkcionalnom stanju sa svim potrebnim materijalom i radom. Profili priključka hladna voda Ø 50mm, topla voda Ø 50mm i cirkulacija Ø 40 mm.</t>
  </si>
  <si>
    <t>20.</t>
  </si>
  <si>
    <t>Ø 50 mm</t>
  </si>
  <si>
    <t>Ø 100 mm</t>
  </si>
  <si>
    <t>21.</t>
  </si>
  <si>
    <t>Dobava, donos i ugradnja PP cijevi za izvedbu odzračivanja sanitarnih vertikala odvodnje od posljednjeg spoja na zadnjem katu do jedan metar iznad krova.
Ventilacijski nastavak završiti ventilacijskim kapama.  Obračun po komplet ugrađenom komadu nastavka u funkcionalnom stanju sa svim potrebnim spojnim, brtvećim i pričvrsnim materijalom i radom.</t>
  </si>
  <si>
    <t>Ø 75 mm</t>
  </si>
  <si>
    <t>22.</t>
  </si>
  <si>
    <t>Dobava, prijenos i ugradba ventilacionih nastavaka, te odzračne kape za provjetravanje vertikala odvodnje. 
Po komadu obračunati i limeni opšav, te prolaz kroz konstrukciju. 
U stavku uračunati sav potreban spojni materijal.
Obračun po komadu komplet ugrađenog nastavka, sve do potpune funkcionalnosti.
Profili cijevi označavaju unutarnji promjer istih.</t>
  </si>
  <si>
    <t>23.</t>
  </si>
  <si>
    <t>24.</t>
  </si>
  <si>
    <t>25.</t>
  </si>
  <si>
    <t>26.</t>
  </si>
  <si>
    <t>27.</t>
  </si>
  <si>
    <t>28.</t>
  </si>
  <si>
    <t>29.</t>
  </si>
  <si>
    <t>30.</t>
  </si>
  <si>
    <t>31.</t>
  </si>
  <si>
    <t>Dezinfekcija kompletne vodovodne mreže otopinom klora (30 mg/lit) u vremenu od 6 sati. Dezinfekcija mora biti napravljena od strane ovlaštene tvrtke.</t>
  </si>
  <si>
    <t>32.</t>
  </si>
  <si>
    <t>Bakteriološka analiza uzoraka vode iz cjevovoda nakon dezinfekcije od strane nadležne ustanove (Zavod za zaštitu zdravlja) ili neke druge ovlaštene ustanove. Analizi vode se pristupa nakon provedene dezinfekcije kompletne vodovodne mreže i ispiranja iste.</t>
  </si>
  <si>
    <t>33.</t>
  </si>
  <si>
    <t>Ispitivanje interne vodovodne instalacije na protočnost (uključujući sve uređaje na istoj) i nepropusnost. Ispitni tlak mora biti 1,5 NP (nazivni pritisak). Vrijeme trajanja tlačne probe je 2 sata. Za vrijeme trajanja tlačne probe ne smije biti propuštanja na spojevima i pada tlaka na manometru. Prilikom ispitivanja u svemu postupiti prema Pravilniku vodovoda i glavnom projektu. Obračun po kompletu izvedenih radova.</t>
  </si>
  <si>
    <t>34.</t>
  </si>
  <si>
    <t>Ispitivanje kompletne instalacije odvodnje uključujući sve objekte na istoj (okna), te sve uređaje na nepropusnost i protočnost spojeva i uređaja uz dobivene ateste od strane ovlaštene tvrtke (ovlaštenje od zavoda za normizaciju i mjeriteljstvo - nacionalna služba za ovlašćivanje). Obračun po komplet izvedenih radova.</t>
  </si>
  <si>
    <t>35.</t>
  </si>
  <si>
    <t>Čišćenje gradilišta za vrijeme i nakon završetka svih radova na polaganju vodovoda i kanalizacije, a sastoji se u sakupljanju i odvozu svega otpadnog materijala.</t>
  </si>
  <si>
    <t>36.</t>
  </si>
  <si>
    <t>Izrada projekta izvedenog stanja instalacija vodovoda i odvodnje. U projekt unijeti sve nepredviđene radove zbog kojih dolazi do odstupanja od ovog projekta. Predaja dokumentacije u dva pisana primjerka i jedan digitalni primjerak.</t>
  </si>
  <si>
    <t>HIDRANTSKI VOD</t>
  </si>
  <si>
    <t>37.</t>
  </si>
  <si>
    <t>dn 100</t>
  </si>
  <si>
    <t>38.</t>
  </si>
  <si>
    <t>39.</t>
  </si>
  <si>
    <t>TROŠKOVNIK ELEKTRIČNE INSTALACIJE I SUSTAVA ZAŠTITE OD DJELOVANJA MUNJE</t>
  </si>
  <si>
    <t>Investitor: Grad Slatina, Trg Svetog Josipa 10, Slatina, OIB: 68254459599</t>
  </si>
  <si>
    <t>Građevina: Dogradnja zgrade jaslica „Dječji vrtić Zeko“, Slatina</t>
  </si>
  <si>
    <t>Poz</t>
  </si>
  <si>
    <t xml:space="preserve">Opis                                                                                                                    </t>
  </si>
  <si>
    <t>Jedinica mjere</t>
  </si>
  <si>
    <t>Količina</t>
  </si>
  <si>
    <t xml:space="preserve"> Jedinična cijena</t>
  </si>
  <si>
    <t xml:space="preserve"> Ukupna cijena</t>
  </si>
  <si>
    <t>RAZDJELNIK GRO</t>
  </si>
  <si>
    <t>m</t>
  </si>
  <si>
    <t>RAZDJELNIK RO1</t>
  </si>
  <si>
    <t>SUSTAV DOJAVE POŽARA I SUSTAV ZA ODIMLJAVANJE</t>
  </si>
  <si>
    <t>Montaža adresabilne vatrodojavne centrale_x000D_
Montaža adresabilne vatrodojavne centrale na zid s vijcima i tiplama s uvlačenjem kabela;_x000D_
Montaža i spajanje akumulatora za vatrodojavnu centralu;
Spajanje adresabilne vatrodojavne centrale;_x000D_
Skidanje izolacije s kabela i izvođenje ožičenja unutar vatrodojavne centrale</t>
  </si>
  <si>
    <t>Montaža podnožja i spajanje podnožja vatrodojavnog detektora na liniju</t>
  </si>
  <si>
    <t>Montaža javljača požara na podnožje i adresiranje detektora</t>
  </si>
  <si>
    <t>Montaža odstojnika</t>
  </si>
  <si>
    <t>Montaža i spajanje indikatora</t>
  </si>
  <si>
    <t>Montaža i spajanje ručnog javljača požara i adresiranje</t>
  </si>
  <si>
    <t>Montaža i spajanje unutarnje vatrodojavne sirene</t>
  </si>
  <si>
    <t>Montaža vanjske vatrodojavne sirene tiplama i vijcima</t>
  </si>
  <si>
    <t>Montaža izlaznog i ulaznog kontrolnog modula</t>
  </si>
  <si>
    <t>Programiranje adresabilne vatrodojavne centrale_x000D_
- upisivanje svih labela_x000D_
- definiranje grupa/zona, programiranje svih I/O modula prema matrici_x000D_
- spajanje na dojavni centar</t>
  </si>
  <si>
    <t>Dobava potrebnih oznaka i označavanje svih elemenata vatrodojavnog sustava prema blok shemi</t>
  </si>
  <si>
    <t>Izdavanje atesta o funkcionalnosti sustava vatrodojave</t>
  </si>
  <si>
    <t>Priključak vatrodojavne centrale na napajanje_x000D_
Izrada glavnog dovoda mrežnog napajanja 3x1,5mm (cca 20m) do ormarića s osiguračima te spajanje osigurača u razvodnom ormaru</t>
  </si>
  <si>
    <t>Ugradnja vatrootpornog ormara</t>
  </si>
  <si>
    <t>Polaganje vatrodojavnog kabela pretežno stropom, uključivo s dobavom i polaganjem PNTcijevi ili kanalice i ostalog potrebnog instalacijskog materijala</t>
  </si>
  <si>
    <t>Montaža, spajanje i programiranje centrale odimljavanja_x000D_
- montaža centrale na zid, s učvršćenjem u min. 4 točke_x000D_
- spajanje elektromotora_x000D_
- spajanje signala upravljanja s centrale dojave požara_x000D_
- spajanje napajanja i uključenje_x000D_
- ispitivanje_x000D_
- podešavanje_x000D_
- programiranje</t>
  </si>
  <si>
    <t>Montaža, spajanje i podešavanje pogona za otvaranje krovnog prozora_x000D_
- montaža pogona sa svim bravarskim prilagodbama_x000D_
- spajanje na centralu za odimljavanje_x000D_
- testiranje_x000D_
- podešavanje hoda</t>
  </si>
  <si>
    <t>Montaža razvodne kutije za razvod kabela s očuvanjem funkcije E90 sukladno HRN DIN 4102-12</t>
  </si>
  <si>
    <t>Polaganje NHXH kabela uključivo s dobavom i polaganjem potrebnih instalacijskih cijevi i ostalim materijalom</t>
  </si>
  <si>
    <t>UZEMLJENJE I SUSTAV ZAŠTITE OD UDARA MUNJE</t>
  </si>
  <si>
    <t>ELEKTRONIČKA KOMUNIKACIJSKA MREŽA</t>
  </si>
  <si>
    <t>ISPITIVANJA ELEKTROINSTALACIJE, SUSTAVA ZAŠTITE OD UDARA MUNJE I EKM</t>
  </si>
  <si>
    <t>R.br.</t>
  </si>
  <si>
    <t>Opis stavke troškovnika</t>
  </si>
  <si>
    <t>Jed.mj.</t>
  </si>
  <si>
    <t>Jed. cijena</t>
  </si>
  <si>
    <t>Ukupno</t>
  </si>
  <si>
    <t>Priprema radnog pojasa za nesmetanu izvedbu svih radova i transport uzduž trase.</t>
  </si>
  <si>
    <t>Utvrđivanje položaja i dubina podzemnih instalacija i vodova iskopom šliceva ili detekcijom.</t>
  </si>
  <si>
    <t>PE-HD32</t>
  </si>
  <si>
    <t>Dobava i polaganje polietilenske trake žute boje s natpisom PLIN.</t>
  </si>
  <si>
    <t>uvarivanje d 50/25</t>
  </si>
  <si>
    <t>kojeno d32; 90°</t>
  </si>
  <si>
    <t>spojnica ravna d32</t>
  </si>
  <si>
    <t>plinska kuglasta slavina NO 25 NP6</t>
  </si>
  <si>
    <t>zaštitna cijev na izlazu plinovoda iz zemlje i zrađena iz tvrdog PVC-a, L = 1000 dimenzije: ø50 mm</t>
  </si>
  <si>
    <t>dvoslojna korugirana cijev u kolutu, izrađena iz PEHD-a, DN 75/62,2 x 4000 mm</t>
  </si>
  <si>
    <t>prijelazni komad čelik plastika PE d32/Č DN25</t>
  </si>
  <si>
    <t>prijelazni komad čelik plastika PE d32/Č DN50</t>
  </si>
  <si>
    <t>DN 25 (Č 33,7×2,6 mm)</t>
  </si>
  <si>
    <t>Izrada prodora kroz zidove sa sanacijom zidova i ugradnjom zaštitnih cijevi.</t>
  </si>
  <si>
    <t>DN 40 za DN 25</t>
  </si>
  <si>
    <t>kompl.</t>
  </si>
  <si>
    <t>..ulazni tlak 1-3 bar</t>
  </si>
  <si>
    <t>..izlazni tlak 20 mbar</t>
  </si>
  <si>
    <t>DN 25</t>
  </si>
  <si>
    <t>DN 20</t>
  </si>
  <si>
    <t xml:space="preserve">Dobava i ugradnja plinskog kompenzatora </t>
  </si>
  <si>
    <t>DN 32 za DN 20</t>
  </si>
  <si>
    <t>Spajanje na plinsku instalaciju kondenzacijskog plinskog turbo kombi aparata te ispitivanje i puštanje u rad prema uputama proizvođača.</t>
  </si>
  <si>
    <t>Tlačna proba mjerenog dijela instalacije prema zahtjevu distributera plina.</t>
  </si>
  <si>
    <t>......podno grijanje (t = konst)</t>
  </si>
  <si>
    <t>Pe-Xc 17x2 mm</t>
  </si>
  <si>
    <t xml:space="preserve">Pe-Xc 20x2 mm </t>
  </si>
  <si>
    <t>Temeljito ispiranje instalacije, punjenje sistema čistom vodom i hladna tlačna proba vodenim tlakom od 6 bara. Izvedba tople i tlačne probe vodenim tlakom od 3 bar u trajanju 24 sata i kontrola svih spojeva te eventualni popravci.</t>
  </si>
  <si>
    <t>Vanjska jedinica MINI VRV IV sustava u izvedbi toplinske pumpe sastavljena iz jednog modula, namjenjena za vanjsku montažu - zaštićena od vremenskih utjecaja, s ugrađenim hermetičkim kompresorima (standardni i inverter),  zrakom hlađenim kondenzatorom i svim potrebnim elementima za zaštitu, kontrolu i regulaciju uređaja (Inverter Control) i funkcionalni rad. Rashladna radna tvar je R-410A.</t>
  </si>
  <si>
    <t>Uređaj je opremljen s dva ventilatora s horizontalnim istrujavanjem.</t>
  </si>
  <si>
    <t>Maksimalno dozvoljena ukupna duljina cjevnog razvoda iznosi 300 metara u jednom smjeru uz ograničenja navedena u uputama proizvođača.  Dozvoljena udaljenost između vanjske jednice i najudaljenije unutarnje jedinice iznosi 160 m.</t>
  </si>
  <si>
    <t/>
  </si>
  <si>
    <t>1.1.1.</t>
  </si>
  <si>
    <t>Tehničke karakteristike:</t>
  </si>
  <si>
    <t>Tv = 35°C ST</t>
  </si>
  <si>
    <t>Tp = 27°C ST, 19°C VT</t>
  </si>
  <si>
    <t>N-grijanje (max.) = 5,25 kW    /   380÷415 V - 50 Hz</t>
  </si>
  <si>
    <t>ESEER-automatski: 6,73</t>
  </si>
  <si>
    <t>Tv= 7°C ST</t>
  </si>
  <si>
    <t>Tp = 20°C ST</t>
  </si>
  <si>
    <t>Radno područje: grijanje: od -20° do 15,5°C</t>
  </si>
  <si>
    <t>Radno područje: hlađenje: od -5° do 46°C</t>
  </si>
  <si>
    <t>Priključak: tekuća faza: 9,52 mm</t>
  </si>
  <si>
    <t>Priključak: plinovita faza: 19,1 mm</t>
  </si>
  <si>
    <t>Medij: R-410A</t>
  </si>
  <si>
    <t>2.1.1.</t>
  </si>
  <si>
    <t>Tehničke karakteristike uređaja:</t>
  </si>
  <si>
    <t>Boja kućišta: bijela</t>
  </si>
  <si>
    <t>Priključak tekuća faza: 6,35 mm</t>
  </si>
  <si>
    <t>Priključak plinovita faza: 12,7 mm</t>
  </si>
  <si>
    <t>2.1.2.</t>
  </si>
  <si>
    <t>N= 30/40 W - 230 V - 50 Hz</t>
  </si>
  <si>
    <t>Tv = 35°C</t>
  </si>
  <si>
    <t>Medij:  R-410A</t>
  </si>
  <si>
    <t>Dim. freonskih priključaka:   Ø6.35 / Ø12.7 mm</t>
  </si>
  <si>
    <t>3.1.1.</t>
  </si>
  <si>
    <t>Račva za indeks kapaciteta do 200.</t>
  </si>
  <si>
    <t>Puštanje u pogon mini VRV sustava uključivo provjeru nepropusnosti freonske instalacije, vakumiranje i dopunjavanje rashladnog sredstva od strane ovlaštenog servisa uz izdavanje potrebnih uputa za korištenje, atesta i garancija.</t>
  </si>
  <si>
    <t xml:space="preserve">Φ6,35 mm </t>
  </si>
  <si>
    <t xml:space="preserve">Φ9,52 mm </t>
  </si>
  <si>
    <t>d 32</t>
  </si>
  <si>
    <t>Tlačna proba ispitnim tlakom 40 bar i izdavanje zapisnika ovjerenog od strane nadzornog inženjera.</t>
  </si>
  <si>
    <t>Vakumiranje sustava</t>
  </si>
  <si>
    <t xml:space="preserve"> HLAĐENJE UKUPNO </t>
  </si>
  <si>
    <t>UKUPNO:</t>
  </si>
  <si>
    <t xml:space="preserve">1/ PLINSKA INSTALACIJA </t>
  </si>
  <si>
    <t>2/ GRIJANJE</t>
  </si>
  <si>
    <t xml:space="preserve">3/SOLARNI SUSTAV </t>
  </si>
  <si>
    <t xml:space="preserve">4/ HLAĐENJE </t>
  </si>
  <si>
    <t>SVEUKUPNO BEZ PDV-a:</t>
  </si>
  <si>
    <t>PDV 25%:</t>
  </si>
  <si>
    <t>I)</t>
  </si>
  <si>
    <t>OPREMA PRIZEMLJA - GRUPNE SOBE</t>
  </si>
  <si>
    <r>
      <rPr>
        <b/>
        <sz val="11"/>
        <rFont val="Tw Cen MT"/>
        <family val="2"/>
        <charset val="238"/>
      </rPr>
      <t xml:space="preserve">Nabava i montaža garderobe  (stavka 1) dim. 165x35x135 cm. </t>
    </r>
    <r>
      <rPr>
        <sz val="11"/>
        <rFont val="Tw Cen MT"/>
        <family val="2"/>
        <charset val="238"/>
      </rPr>
      <t>Garderoba</t>
    </r>
    <r>
      <rPr>
        <b/>
        <sz val="11"/>
        <rFont val="Tw Cen MT"/>
        <family val="2"/>
        <charset val="238"/>
      </rPr>
      <t xml:space="preserve"> </t>
    </r>
    <r>
      <rPr>
        <sz val="11"/>
        <rFont val="Tw Cen MT"/>
        <family val="2"/>
        <charset val="238"/>
      </rPr>
      <t>se sastoji od četiri pretinca s lijeve strane i četiri pretinca s desne strane spojenih klupom za sjedenje, gornjom policom i vješalicama za odjeću. Predviđena je za osmero djece. Korpus garderobe izrađen je od iverala debljine 18 mm, oplemenjenog melaminskom folijom. Svi rubovi su zakantirani ABS trakom debljine 2 mm. U stavku je uključen sav potreban okov i spojni elementi. Obračun po komadu.</t>
    </r>
  </si>
  <si>
    <r>
      <rPr>
        <b/>
        <sz val="11"/>
        <rFont val="Tw Cen MT"/>
        <family val="2"/>
        <charset val="238"/>
      </rPr>
      <t xml:space="preserve">Nabava i montaža ormara za krevetiće (stavka 2) dim. 145x62x180 cm. </t>
    </r>
    <r>
      <rPr>
        <sz val="11"/>
        <rFont val="Tw Cen MT"/>
        <family val="2"/>
        <charset val="238"/>
      </rPr>
      <t>Ormar za krevetiće se sastoji od stropa, fiksne police s pregradom za posteljinu i prostorom za pospremanje petnaest krevetića (ležaja). Korpus ormara izrađen je od iverala debljine 18 mm, oplemenjenog melaminskom folijom. Svi rubovi su zakantirani ABS trakom debljine 2 mm. Ormar se zatvara pomoću flos roloa. U stavku je uključen sav potreban okov i spojni elementi. Obračun po komadu.</t>
    </r>
  </si>
  <si>
    <r>
      <rPr>
        <b/>
        <sz val="11"/>
        <rFont val="Tw Cen MT"/>
        <family val="2"/>
        <charset val="238"/>
      </rPr>
      <t xml:space="preserve">Nabava i montaža ormarića s drvenim kutijama (stavka 3) dim. 105x 41 x 84 cm. </t>
    </r>
    <r>
      <rPr>
        <sz val="11"/>
        <rFont val="Tw Cen MT"/>
        <family val="2"/>
        <charset val="238"/>
      </rPr>
      <t>Ormarić se sastoji od tri fiksne horizontalne pregrade u gornjem djelu i dvije drvene kutije na kotačima u donjem djelu. Korpus ormarića izrađen je od iverala debljine 18 mm, oplemenjenog melaminskom folijom. Svi rubovi su zakantirani ABS trakom debljine 2 mm. U stavku je uključen sav potreban okov i spojni elementi. Obračun po komadu.</t>
    </r>
  </si>
  <si>
    <r>
      <rPr>
        <b/>
        <sz val="11"/>
        <rFont val="Tw Cen MT"/>
        <family val="2"/>
        <charset val="238"/>
      </rPr>
      <t xml:space="preserve">Nabava i postava pomičnog ormarića s magnetnom poleđinom (stavka 4) dim. 105x4 x84 cm. </t>
    </r>
    <r>
      <rPr>
        <sz val="11"/>
        <rFont val="Tw Cen MT"/>
        <family val="2"/>
        <charset val="238"/>
      </rPr>
      <t>Ormarić se sastoji od dvije otvorene fiksne police, stropa i poda, a na zadnjoj strani (leđima) postavljena je plastificirana metalna ploča. Korpus je izrađen od iverala debljine 18 mm, oplemenjenog melaminskom folijom. Svi rubovi su kantirani ABS trakom debljine 2 mm. U stavku je uključen sav potreban okov i spojni elementi. Obračun po komadu.</t>
    </r>
  </si>
  <si>
    <r>
      <rPr>
        <b/>
        <sz val="11"/>
        <rFont val="Tw Cen MT"/>
        <family val="2"/>
        <charset val="238"/>
      </rPr>
      <t xml:space="preserve">Nabava i montaža pomičnog ormarića s punim vratima na lijevoj strani (stavka 5) dim. 105x41x84 cm. </t>
    </r>
    <r>
      <rPr>
        <sz val="11"/>
        <rFont val="Tw Cen MT"/>
        <family val="2"/>
        <charset val="238"/>
      </rPr>
      <t xml:space="preserve">Ormarić se sastoji od lijevog zatvorenog djela s dvije pomične police i desnog otvorenog djela s tri fiksne police. Korpus ormarića izrađen je od iverala debljine 18 mm, oplemenjenog melaminskom folijom. Svi rubovi su zakantirani ABS trakom debljine 2 mm. U stavku je uključen sav potreban okov i spojni elementi. Obračun po komadu.
</t>
    </r>
  </si>
  <si>
    <r>
      <rPr>
        <b/>
        <sz val="11"/>
        <rFont val="Tw Cen MT"/>
        <family val="2"/>
        <charset val="238"/>
      </rPr>
      <t>Nabava i postava pomičnog ormarića s plastičnim kutijama (stavka 6) dim. 105x41x84 cm.</t>
    </r>
    <r>
      <rPr>
        <sz val="11"/>
        <rFont val="Tw Cen MT"/>
        <family val="2"/>
        <charset val="238"/>
      </rPr>
      <t xml:space="preserve"> Ormarić se sastoji od vertikalnih pretinaca. Svaki pretinac ima po četiri para plastičnih vodilica za smještanje kutija. U ormarić stane 12 plastičnih kutija dimenzija 31,2x37,5x15 cm. Korpus ormarića izrađen je od iverala debljine 18 mm, oplemenjenog melaminskom folijom. Svi rubovi su zakantirani ABS trakom debljine 2 mm. U stavku je uključen sav potreban okov i spojni elementi. Obračun po komadu.
</t>
    </r>
  </si>
  <si>
    <r>
      <rPr>
        <b/>
        <sz val="11"/>
        <rFont val="Tw Cen MT"/>
        <family val="2"/>
        <charset val="238"/>
      </rPr>
      <t>Nabava i postava pomičnog ormarića bez leđa (stavka 7) dim. 105x41x84 cm.</t>
    </r>
    <r>
      <rPr>
        <sz val="11"/>
        <rFont val="Tw Cen MT"/>
        <family val="2"/>
        <charset val="238"/>
      </rPr>
      <t xml:space="preserve"> Ormarić se sastoji od devet jednakih pretinaca bez leđa. Korpus je izrađen od iverala debljine 18 mm, oplemenjenog melaminskom folijom. Svi rubovi su zakantirani ABS trakom debljine 2 mm. U stavku je uključen sav potreban okov i spojni elementi. Obračun po komadu.
</t>
    </r>
  </si>
  <si>
    <r>
      <rPr>
        <b/>
        <sz val="11"/>
        <rFont val="Tw Cen MT"/>
        <family val="2"/>
        <charset val="238"/>
      </rPr>
      <t xml:space="preserve">Nabava i montaža ormarića za previjanje (stavka 8) dim. 95x78x105 cm. </t>
    </r>
    <r>
      <rPr>
        <sz val="11"/>
        <rFont val="Tw Cen MT"/>
        <family val="2"/>
        <charset val="238"/>
      </rPr>
      <t xml:space="preserve">Ormarić se sastoji od djela za prematanje, otvorenih pretinaca te stuba za penjanje. Stube imaju kotačiće koji se mogu zakočiti. Na gornjoj polici nalazi se tvrda spužva  dimenzija 90x76x6 cm presvučena eko-kožom. Korpus ormarića izrađen je od iverala debljine 18 mm, oplemenjenog melaminskom folijom. Svi rubovi su zakantirani ABS trakom debljine 2 mm. U stavku je uključen sav potreban okov i spojni elementi. Obračun po komadu.
</t>
    </r>
  </si>
  <si>
    <r>
      <rPr>
        <b/>
        <sz val="11"/>
        <rFont val="Tw Cen MT"/>
        <family val="2"/>
        <charset val="238"/>
      </rPr>
      <t xml:space="preserve">Dobava i postava elementa za opuštanje (stavka 12) dim. 98x55x94 cm. </t>
    </r>
    <r>
      <rPr>
        <sz val="11"/>
        <rFont val="Tw Cen MT"/>
        <family val="2"/>
        <charset val="238"/>
      </rPr>
      <t xml:space="preserve">Element se sastoji od povišenih bočnih stranica i jednom policom, ispod dva pretinca te strunjačom za odmor. Korpus je izrađen od iverala debljine 18 mm, oplemenjenog melaminskom folijom. Svi rubovi su zakantirani ABS trakom debljine 2 mm. U stavku je uključen sav potreban okov. Obračun po komadu.
</t>
    </r>
  </si>
  <si>
    <r>
      <rPr>
        <b/>
        <sz val="11"/>
        <rFont val="Tw Cen MT"/>
        <family val="2"/>
        <charset val="238"/>
      </rPr>
      <t xml:space="preserve">Dobava i postava elementa s ogledalom niskog (stavka 13) dim. 85x40x57 cm. </t>
    </r>
    <r>
      <rPr>
        <sz val="11"/>
        <rFont val="Tw Cen MT"/>
        <family val="2"/>
        <charset val="238"/>
      </rPr>
      <t xml:space="preserve">Element je trapeznog oblika s povišenim bočnim stranicama, bez leđa. Dno elementa obloženo je sigurnosnim ogledalom. Korpus elementa izrađen je od iverala debljine 18 mm, oplemenjenog melaminskom folijom. Svi rubovi su zakantirani ABS trakom debljine 2 mm. U stavku je uključen sav potreban okov i spojni elementi. Obračun po komadu.
</t>
    </r>
  </si>
  <si>
    <r>
      <rPr>
        <b/>
        <sz val="11"/>
        <rFont val="Tw Cen MT"/>
        <family val="2"/>
        <charset val="238"/>
      </rPr>
      <t>Nabava i postava motoričkog elementa (stavka 14) dim. 64x40x109 cm.</t>
    </r>
    <r>
      <rPr>
        <sz val="11"/>
        <rFont val="Tw Cen MT"/>
        <family val="2"/>
        <charset val="238"/>
      </rPr>
      <t xml:space="preserve"> Element je samostojeći i sastoji se od dvije police, malih švedskih ljestava i nagiba s utorima za penjanje. Na donjoj polici nalazi se preklopna strunjača. Korpus elementa izrađen je od iverala debljine 18 mm, oplemenjenog mlaminskom folijom. Svi rubovi su zakantirani ABS trakom debljine 2 mm. U stavku je uključen sav potreban okov i spojni elementi. Obračun po komadu.
</t>
    </r>
  </si>
  <si>
    <r>
      <rPr>
        <b/>
        <sz val="11"/>
        <rFont val="Tw Cen MT"/>
        <family val="2"/>
        <charset val="238"/>
      </rPr>
      <t xml:space="preserve">Nabava i postavljanje mekanih podesta (stavka 15). </t>
    </r>
    <r>
      <rPr>
        <sz val="11"/>
        <rFont val="Tw Cen MT"/>
        <family val="2"/>
        <charset val="238"/>
      </rPr>
      <t>Komplet se sastoji od tri peterokutna elementa. Prvi element je zelene boje dim. 90x60x22 cm, drugi element je smeđe boje dim. 90x90x33 cm, treći element je plave boje dim. 45x45x11 cm. Svi elementi su napravljani od tvrde spužve presvučeni eko- kožom.</t>
    </r>
  </si>
  <si>
    <t>kompl</t>
  </si>
  <si>
    <r>
      <rPr>
        <b/>
        <sz val="11"/>
        <rFont val="Tw Cen MT"/>
        <family val="2"/>
        <charset val="238"/>
      </rPr>
      <t>Dobava i postava televizora tipa SMART TV</t>
    </r>
    <r>
      <rPr>
        <sz val="11"/>
        <rFont val="Tw Cen MT"/>
        <family val="2"/>
        <charset val="238"/>
      </rPr>
      <t>, minimalne dijagonale 49" tj. 123 cm, minimalne rezolucije 3840x2160 (UHD 4K), LED tehnologije.</t>
    </r>
  </si>
  <si>
    <r>
      <rPr>
        <b/>
        <sz val="11"/>
        <rFont val="Tw Cen MT"/>
        <family val="2"/>
        <charset val="238"/>
      </rPr>
      <t>Dobava i postava Blue-ray playera</t>
    </r>
    <r>
      <rPr>
        <sz val="11"/>
        <rFont val="Tw Cen MT"/>
        <family val="2"/>
        <charset val="238"/>
      </rPr>
      <t xml:space="preserve"> rezolucije 4K UHD s mogućnošću povezivanja preko Wi-Fi mreže. Mogućnost reprodukcije: DVD, Ultra HD Blu-ray, CD, BD-RE, SA-CD.</t>
    </r>
  </si>
  <si>
    <r>
      <rPr>
        <b/>
        <sz val="11"/>
        <rFont val="Tw Cen MT"/>
        <family val="2"/>
        <charset val="238"/>
      </rPr>
      <t>Dobava i postava koša za otpadke sa papučicom za dječje sanitarije</t>
    </r>
    <r>
      <rPr>
        <sz val="11"/>
        <rFont val="Tw Cen MT"/>
        <family val="2"/>
        <charset val="238"/>
      </rPr>
      <t xml:space="preserve"> volumena zapremnine minimalno 25 l. Poklopac je obložen gumom kako se ne bi širio neugodan miris, a unutarnji spremnik se može ukloniti.</t>
    </r>
  </si>
  <si>
    <r>
      <rPr>
        <b/>
        <sz val="11"/>
        <rFont val="Tw Cen MT"/>
        <family val="2"/>
        <charset val="238"/>
      </rPr>
      <t>Dobava i postava koša za otpadke sa papučicom za grupne sobe</t>
    </r>
    <r>
      <rPr>
        <sz val="11"/>
        <rFont val="Tw Cen MT"/>
        <family val="2"/>
        <charset val="238"/>
      </rPr>
      <t xml:space="preserve"> volumena zapremnine 5 l. Poklopac je obložen gumom kako se ne bi širio neugodan miris, a unutarnji spremnik se može ukloniti.</t>
    </r>
  </si>
  <si>
    <t>UKUPNO OPREMA PRIZEMLJA</t>
  </si>
  <si>
    <t>II)</t>
  </si>
  <si>
    <t>OPREMA KATA - ARHIVA, UREDA, KONFERENCIJSKE DVORANE</t>
  </si>
  <si>
    <r>
      <rPr>
        <b/>
        <sz val="11"/>
        <rFont val="Tw Cen MT"/>
        <family val="2"/>
        <charset val="238"/>
      </rPr>
      <t xml:space="preserve">Nabava i montaža niskog samostojećeg poluzatvorenog ormara (stavka 19) dim.113x60x110 cm. </t>
    </r>
    <r>
      <rPr>
        <sz val="11"/>
        <rFont val="Tw Cen MT"/>
        <family val="2"/>
        <charset val="238"/>
      </rPr>
      <t>Ormar se sastoji od lijevog otvorenog djela s tri pomične police i desnog zatvorenog djela s tri pomične police. Izrađen je od MDF ploča debljine 19 mm, rubovi rundani r=2mm, bojan u visokokvalitetnoj lak bijeloj boji mat obrade. U stavku je uključen sav potreban okov i montaža. Obračun po komadu.</t>
    </r>
  </si>
  <si>
    <r>
      <rPr>
        <b/>
        <sz val="11"/>
        <rFont val="Tw Cen MT"/>
        <family val="2"/>
        <charset val="238"/>
      </rPr>
      <t>Nabava i montaža niskog samostojećeg zatvorenog ormara (stavka 20) dim. 113x60x110 cm.</t>
    </r>
    <r>
      <rPr>
        <sz val="11"/>
        <rFont val="Tw Cen MT"/>
        <family val="2"/>
        <charset val="238"/>
      </rPr>
      <t xml:space="preserve"> Ormar se sastoji od korpusa podjeljenog vertikalnom pregradom i šest pomičnih polica, te dvokrilnih zaokretnih vrata. Ormar je izrađen od MDF ploča debljine 19 mm, rubovi r=2mm, bojan u visokokvalitetnoj lak bijeloj boji mat završne obrade. U stavku je uključen sav potreban okov i montaža. Obračun po komadu.
</t>
    </r>
  </si>
  <si>
    <r>
      <rPr>
        <b/>
        <sz val="11"/>
        <rFont val="Tw Cen MT"/>
        <family val="2"/>
        <charset val="238"/>
      </rPr>
      <t xml:space="preserve">Nabava i montaža uredskog radnog stola (stavka 21) dim.160x70x75 cm. </t>
    </r>
    <r>
      <rPr>
        <sz val="11"/>
        <rFont val="Tw Cen MT"/>
        <family val="2"/>
        <charset val="238"/>
      </rPr>
      <t>Stol se sastoji od izvlačne ladice i ormarića sa pomičnom policom te dvije aluminijske noge kvadratnog presjeka 60x60 cm. Ploča stola izrađena je od MDF ploče debljine 40 mm, a korpus, vrata i čelo ladice od MDF ploče 19 mm, rubovi rundani r= 2mm. Cijeli stol bojan je u visokokvalitetnoj lak bijeloj boji mat završne obrade. U stavku je uključen sav potreban materijal i postava. Obračun po komadu.</t>
    </r>
  </si>
  <si>
    <r>
      <rPr>
        <b/>
        <sz val="11"/>
        <rFont val="Tw Cen MT"/>
        <family val="2"/>
        <charset val="238"/>
      </rPr>
      <t>Nabava i montaža visokog ormara (stavka 23) dim. 113x60x200 cm.</t>
    </r>
    <r>
      <rPr>
        <sz val="11"/>
        <rFont val="Tw Cen MT"/>
        <family val="2"/>
        <charset val="238"/>
      </rPr>
      <t xml:space="preserve"> Ormar se sastoji od tri podjele; gornji zatvoreni dio s dvije pomične police, središnji otvoreni dio i donji zatvoreni dio s šest pomičnih polica. Korpus i fronte ormara izrađene su od MDF ploča debljine 19 mm, rubovi rundani r=2mm. Bojan u visokokvalitetni lak bijele boje mat završne obrade. Pomične police napravljene od iverala debljine 18 mm, oplemenjenog bijelom melaminskom folijom, zakantirane ABS rubnom trakom debljine 2 mm. U stavku je uključena nabava i montaža te sav potreban okov. Obračun po komadu.</t>
    </r>
  </si>
  <si>
    <r>
      <rPr>
        <b/>
        <sz val="11"/>
        <rFont val="Tw Cen MT"/>
        <family val="2"/>
        <charset val="238"/>
      </rPr>
      <t xml:space="preserve">Nabava i montaža niskog samostojećeg zatvorenog ormara (stavka 24) dim. 105x60x110 cm. </t>
    </r>
    <r>
      <rPr>
        <sz val="11"/>
        <rFont val="Tw Cen MT"/>
        <family val="2"/>
        <charset val="238"/>
      </rPr>
      <t xml:space="preserve">Ormar se sastoji od korpusa podjeljenog vertikalnom pregradom i šest pomičnih polica, te dvokrilnih vrata. Izrađen od MDF ploča debljine 19 mm, rubovi rundani r=2mm. Bojan u visokokvalitetnoj lak bijeloj boji mat završne obrade. U stavku je uključena nabava i montaža te sav potreban okov. Obračun po komadu.
</t>
    </r>
  </si>
  <si>
    <r>
      <rPr>
        <b/>
        <sz val="11"/>
        <rFont val="Tw Cen MT"/>
        <family val="2"/>
        <charset val="238"/>
      </rPr>
      <t xml:space="preserve">Nabava i montaža niskog samostojećeg poluzatvorenog ormara (stavka 25) dim.105x60x110 cm. </t>
    </r>
    <r>
      <rPr>
        <sz val="11"/>
        <rFont val="Tw Cen MT"/>
        <family val="2"/>
        <charset val="238"/>
      </rPr>
      <t>Ormar se sastoji od lijevog otvorenog djela s tri pomične police i desnog zatvorenog djela s tri pomične police. Ormar je izrađen od MDF ploča debljine 19 mm, rubovi rundani r= 2mm. Bojan u visokokvalitetnoj lak bijeloj boji mat završne obrade. U stavku je obračunat sav potreban okov i montaža. Obračun po komadu.</t>
    </r>
  </si>
  <si>
    <r>
      <rPr>
        <b/>
        <sz val="11"/>
        <rFont val="Tw Cen MT"/>
        <family val="2"/>
        <charset val="238"/>
      </rPr>
      <t>Dobava i postava uredske stolice za posjetitelje (stavka 27) dim. 62x56x82 cm.</t>
    </r>
    <r>
      <rPr>
        <sz val="11"/>
        <rFont val="Tw Cen MT"/>
        <family val="2"/>
        <charset val="238"/>
      </rPr>
      <t xml:space="preserve"> Stolica se sastoji od metalne baze i konstrukcije koja je od tvrdog drva, presvučena tvrdom pjenom i tekstilom.</t>
    </r>
  </si>
  <si>
    <r>
      <rPr>
        <b/>
        <sz val="11"/>
        <rFont val="Tw Cen MT"/>
        <family val="2"/>
        <charset val="238"/>
      </rPr>
      <t xml:space="preserve">Nabava i postava projekcijskog platna i projektora. </t>
    </r>
    <r>
      <rPr>
        <sz val="11"/>
        <rFont val="Tw Cen MT"/>
        <family val="2"/>
        <charset val="238"/>
      </rPr>
      <t xml:space="preserve">Električno upravljano projekcijsko platno dimenzija 331x187 cm, omjer stranica 16:9. Projektor DLP tehnologije, rezolucije 1280x800, s daljinskim ima 2xHDMI i MHL support što omogućuje povezivanje sa svim uređajima na jednostavan i praktičan način. </t>
    </r>
  </si>
  <si>
    <r>
      <rPr>
        <b/>
        <sz val="11"/>
        <rFont val="Tw Cen MT"/>
        <family val="2"/>
        <charset val="238"/>
      </rPr>
      <t xml:space="preserve">Dobava i postava koša za otpadke sa papučicom za urede </t>
    </r>
    <r>
      <rPr>
        <sz val="11"/>
        <rFont val="Tw Cen MT"/>
        <family val="2"/>
        <charset val="238"/>
      </rPr>
      <t>volumena zapremnine 5 l. Poklopac je obložen gumom kako se ne bi širio neugodan miris, a unutarnji spremnik se može ukloniti.</t>
    </r>
  </si>
  <si>
    <t>UKUPNO OPREMA KATA - ARHIVA, UREDA, KONFERENCIJSKE DVORANE</t>
  </si>
  <si>
    <t>OPREMA KATA - ARHIVE, UREDA, KONFERENCIJSKE DVORANE</t>
  </si>
  <si>
    <r>
      <rPr>
        <b/>
        <sz val="11"/>
        <color theme="1"/>
        <rFont val="Tw Cen MT"/>
        <family val="2"/>
        <charset val="238"/>
      </rPr>
      <t xml:space="preserve">PDV (25 </t>
    </r>
    <r>
      <rPr>
        <b/>
        <sz val="11"/>
        <color theme="1"/>
        <rFont val="SimSun"/>
      </rPr>
      <t>％</t>
    </r>
    <r>
      <rPr>
        <b/>
        <sz val="11"/>
        <color theme="1"/>
        <rFont val="Tw Cen MT"/>
        <family val="2"/>
        <charset val="238"/>
      </rPr>
      <t>):</t>
    </r>
  </si>
  <si>
    <t xml:space="preserve">                                 U K U P N A   R E K A P I T U L A C I J A</t>
  </si>
  <si>
    <t>I      GRAĐEVINSKO-OBRTNIČKI RADOVI</t>
  </si>
  <si>
    <t>II     VODOVOD I KANALIZACIJA</t>
  </si>
  <si>
    <t>III    ELEKTROTEHNIČKE INSTALACIJE</t>
  </si>
  <si>
    <t>IV   STROJARSKE INSTALACIJE</t>
  </si>
  <si>
    <t>V    OPREMA</t>
  </si>
  <si>
    <t>Izvedba kanalizacionih okana van objekta svijetlog otvora 100x100 cm od vodonepropusnog betona (prema priloženom detalju) te ugradba lijevano željeznih penjalica. Okno iznutra ožbukati u dva sloja i zagladiti drvenom gladilicom (I sloj deb.1,5 cm, omjer 1:2, II sloj deb.0,5 cm,omjer 1:1). 
Zidovi debljine 20cm izvest će se od armiranog betona, razreda tlačne čvrstoće C25/30 u dvostranoj oplati. Preporučuje se mješavinu izvesti sa dodacima za vodonepropusnost renomiranih proizvođača. Sve radne dilatacije treba izvesti ugradnjom brtvene trake. Za zidove je iz temeljne ploče potrebno ostaviti armaturne nastavke Ø8mm B500 obostrano na razmaku 15cm. Također moraju biti ostavljeni nastavci za rubna ojačanja, sukladno pravilima struke ili uputama u statičkom proračunu. Zidove debljine 20cm je potrebno armirati obostrano armaturnom mrežom MAR-Q257 (Ø7/15),  pazeći pritom na preklope od min 50cm. Ukoliko su zidovi u izravnom kontaktu sa temeljnim tlom, bez hidroizolacije odnosno adekvatne zaštite, potrebno je izvesti zaštitni sloj 3,5cm. Svi slobodni rubovi moraju završavati zatvorenim vilicama uz dodatnu rubnu armaturu.
Obračun po komadu kompletno izvedenog okna. Nad oknom montirati lijevano željezni poklopac za teški promet vel. 600 x 600 mm. U stavku uračunati armaturu, betonske radove.</t>
  </si>
  <si>
    <t>Dobava, prijenos i montaža PE-HD vodovodnih cijevi ;  i fazonskih komada za tlak 10 bara, za izradu vodovodne mreže. Cijevi se polažu u pijesak. Spajanje cijevi izvodi se spajanjem posebnim spojnicama sa gumenim brtvama. Priključni cjevovod hidrantskog voda. U stavku uključuje sam rad montaža i materijal te izvode kroz temelje i zidove do prijelaza na čelik pri ulasku u objekt.</t>
  </si>
  <si>
    <r>
      <t xml:space="preserve">Doprema i montaža protupožarnih aparata oznake S-9.
</t>
    </r>
    <r>
      <rPr>
        <sz val="11"/>
        <rFont val="Tw Cen MT"/>
        <family val="2"/>
        <charset val="238"/>
      </rPr>
      <t>Aparati služe za lokaliziranje požara koji bi se eventualno mogli pojaviti. Postavljaju se na uočljivim i lako dostupnim mjestima na visini od 1.5 m, prema planu danom u Elaboratu zaštite od požara. Predviđeni su aparati na prah tipa "S" koji služe za lokaliziranje požara vrste A,B,C i E. Stavka obuhvaća dobavu dopremu i montažu vatrogasnih aparata.</t>
    </r>
  </si>
  <si>
    <t>Podnožje za detektore_x000D_
- opremljeno sa kontaktom (mostom) koji osigurava neprekinutost linije prilikom skidanja detektora_x000D_</t>
  </si>
  <si>
    <t>Odstojnik za nadžbuknu montažu_x000D_
- za detektor, za montažu ispod podnožja_x000D_</t>
  </si>
  <si>
    <t>Adresabila sirena s napajanjem iz petlje_x000D_
- crvene boje_x000D_
- izbor 14 različitih tonova – odabir preko programatora ili iz centrale_x000D_
- IP65 zaštita, pogodna za vanjsku montažu_x000D_
- glasnoća do 101dB@1m_x000D_
- napajanje iz petlje ili iz vanjskog izvora_x000D_
- napajanje 18-30 Vdc, potrošnja u alarmu 10-40mA (ovisno o odabranom tonu)_x000D_
- radna temperatura -20°C do + 70°C_x000D_</t>
  </si>
  <si>
    <t>Adresabila sirena s bljeskalicom, napajanje iz petlje_x000D_
- crvene boje
- izbor 14 različitih tonova – odabir preko programatora ili iz centrale_x000D_
- bljeskalica prema EN54-23 standardu_x000D_
- IP65 zaštita, pogodna za vanjsku montažu_x000D_
- glasnoća do 101dB@1m_x000D_
- napajanje iz petlje ili iz vanjskog izvora_x000D_
- napajanje 18-30 Vdc, potrošnja u alarmu 10-40mA (ovisno o odabranom tonu)_x000D_
- radna temperatura -20°C do + 70°C_x000D_</t>
  </si>
  <si>
    <t>Adresabilni ručni javljač požara s izolatorom, bez razbijanja stakla, crvene boje, reset ključem_x000D_
- mehanička vizualna inidkacija aktivacije_x000D_
- po naredbi iz adresabilne centrale šalje informaciju o stanju javljača_x000D_
- višekratna upotreba, nije potrebno razbijati i mijenjati staklo_x000D_
- upozoravajuća zastavica potvrđuje aktivaciju_x000D_
- napajanje 19-30Vdc_x000D_
- LED signalizacija_x000D_
- radna temperatura -5°C + 40°C_x000D_
- dimenzije 84 x 84 x 45mm</t>
  </si>
  <si>
    <t>Ulazno-izlazni modul_x000D_
- 1 nadzirani ulaz, 1 nadzirani izlaz, 1 nadzirani ulaz za spajanje na vanjsko napajanje i 1 relejni izlaz_x000D_</t>
  </si>
  <si>
    <t>Nadžbukna kutija za module dim.100x100 x 50mm_x000D_</t>
  </si>
  <si>
    <t>Paralelni indikator aktiviranja vatrodojavnog detektora</t>
  </si>
  <si>
    <t>Akumulator 12V,18Ah</t>
  </si>
  <si>
    <t>Knjiga održavanja sustava za otkrivanje i dojavu požara_x000D_</t>
  </si>
  <si>
    <t>Kabel JEB-H(St)H FE180 E30-E90 1x2x0,8_x000D_
-  aluminijski oklop,  poboljšanih svojstava za slučaj požara, s očuvanom el. funkcionalnošću između 30 i 90 min, crvene boje</t>
  </si>
  <si>
    <t>Centrala za odimljavanje</t>
  </si>
  <si>
    <t>Elektromotorni pogon, hod 800mm/24Vdc</t>
  </si>
  <si>
    <t>Set nosača tip ''B'', slimdrive black, za elektromotorni pogon</t>
  </si>
  <si>
    <t>Razvodna kutija bez halogena za razvod kabela_x000D_
-  s očuvanjem funkcije sukladno HRN DIN 4102 dio 12. Razred očuvanja funkcije E30 do E90 Uključena stezaljka izrađena od posebne keramike otporne na visoke temperature i stezaljka za zaštitni vodič. U pakiranje su uključeni i vatrootporni sidreni vijci za pričvršćivanje bez tiple. Presjek napojnog kabela: 1,5 do 4 mm²_x000D_</t>
  </si>
  <si>
    <t>Set nosača tip ''A'' ,slimdrive black, za elektromotorni pogon</t>
  </si>
  <si>
    <t>Kabel NHXH FE180/E30 3x1,5 mm2_x000D_</t>
  </si>
  <si>
    <r>
      <rPr>
        <b/>
        <sz val="11"/>
        <rFont val="Tw Cen MT"/>
        <family val="2"/>
        <charset val="238"/>
      </rPr>
      <t>Doprema, postava, skidanje i otprema cijevne fasadne skele</t>
    </r>
    <r>
      <rPr>
        <sz val="11"/>
        <rFont val="Tw Cen MT"/>
        <family val="2"/>
        <charset val="238"/>
      </rPr>
      <t>. Skelu izvesti prema postojećim HTZ propisima. Izvedba skele prema statičkom proračunu i projektu koji dostavlja izvođač
radova, a koji su uračunati u cijeni skele. Stavka uključuje dobavu i postavu zaštitne folije za otvore na pročeljima. U jediničnu cijenu uključiti i zaštitni zastor od jutenih  ili plastičnih traka, koje se postavljaju s vanjske strane skele po cijeloj površini. Skelu je potrebno osigurati od  prevrtanja sidrenjem u objekt, a od udara groma  uzemljenjem. U stavku uračunate sve zaštitne ograde i sav zaštitni i pričvrsni materijal i pribor. Skela se izvodi  tako da osigurava siguran i neometan rad te pristupačnost do svih dijelova pročelja zgrade.  Visina skele do 5 m, obračun po m2.</t>
    </r>
  </si>
  <si>
    <r>
      <t xml:space="preserve">Nabava, dobava i ugradnja vodootporne sanitarne pregrade u sanitarijama uz grupne sobe. </t>
    </r>
    <r>
      <rPr>
        <sz val="11"/>
        <rFont val="Tw Cen MT"/>
        <family val="2"/>
        <charset val="238"/>
      </rPr>
      <t>Pregrada je izrađena od čvrstih laminatnih HPL ploča debljine 13 mm te pričvrsnih aluminijskih profila visoke stabilnosti. Dimenzije pregrade iznose 60x90 cm. Obračun po kom.</t>
    </r>
  </si>
  <si>
    <r>
      <rPr>
        <b/>
        <sz val="11"/>
        <rFont val="Tw Cen MT"/>
        <family val="2"/>
        <charset val="238"/>
      </rPr>
      <t>Doprema, montaža, demontaža i otprema tunelske skele - prolaza za pješake</t>
    </r>
    <r>
      <rPr>
        <sz val="11"/>
        <rFont val="Tw Cen MT"/>
        <family val="2"/>
        <charset val="238"/>
      </rPr>
      <t>, izrađenog od bešavnih cijevi i potrebnih spojnih elemenata, sa svim potrebnim ukrućenjima i sidrenjima. Pokrov tunela izraditi od fosni položenih jedne do druge, a preko njih postaviti bitumensku ljepenku s preklopom minimalno 10 cm ili alternativno PVC foliju. Prije izvedbe skele izvođač je dužan izraditi projekt skele što je u cijeni stavke. Obračun se vrši po m2 tlocrtne površine skele.</t>
    </r>
  </si>
  <si>
    <t xml:space="preserve">Opis stavke </t>
  </si>
  <si>
    <t>JM</t>
  </si>
  <si>
    <t>Iznos</t>
  </si>
  <si>
    <t>Kol</t>
  </si>
  <si>
    <r>
      <t xml:space="preserve">Dobava, ravnanje, sječenje i ugradnja  armature B 500 B (RA 500/560). </t>
    </r>
    <r>
      <rPr>
        <sz val="11"/>
        <rFont val="Tw Cen MT"/>
        <family val="2"/>
        <charset val="238"/>
      </rPr>
      <t>Obračun po kg  ugrađene armature</t>
    </r>
    <r>
      <rPr>
        <b/>
        <sz val="11"/>
        <rFont val="Tw Cen MT"/>
        <family val="2"/>
        <charset val="238"/>
      </rPr>
      <t>.</t>
    </r>
  </si>
  <si>
    <t>GRAĐEVINSKO - OBRTNIČKI RADOVI</t>
  </si>
  <si>
    <t>VODOVOD I KANALIZACIJA</t>
  </si>
  <si>
    <t>Utvrđivanje, obilježavanje (iskolčenje) i nadzor položaja i dubina postojećih instalacija na temelju podataka nadležnih organizacija, detekcijom ili iskopom kontrolnih prokopa kako za vrijeme izvođenja radova ne bi došlo do oštećenja instalacija i vodova. Za sve instalacije potrebno je ishoditi odobrenje i suglasnosti od odgovorne tehničke službe vezano za izvođenje radova i zaštitu instalacija te postupiti po zahtjevima odgovorne tehničke službe za svaku instalaciju posebno. Kopanje probnih šliceva na karakterističnim mjestima sa eventualnim strojnim zasjecanjem kolničke konstrukcije, ručni iskop. Obuhvaća se rad na pažljivom ručnom iskopu probnih šliceva na mjestima koje odredi (odobri) nadzorni inženjer radi utvrđivanja položaja (visinski i tlocrtno) pojedinih instalacija kao i sav potreban odvoz. Uračunati sav potreban materijal i rad. Iskope ograditi i osigurati po trenutno važećim propisima zaštite na radu. Ovu stavku utvrditi na licu mjesta u nazočnosti nadzornog inženjera.</t>
  </si>
  <si>
    <t>Iskop rovova  s planiranjem dna rova i  bočnim razupiranjem stjenki rova  (prema karakterističnom presjeku rova). Iskop se predviđa strojno, dok se ručno predviđa samo na mjestima gdje se iskop ne može izvršiti mehanizacijom (90% strojno, a 10% ručnog iskopa). U stavku ulazi: skidanje humusa u debljini od 20 cm, iskop rova do projektom određene dubine, širine prema priloženom detalju, planiranje dna rova kao priprema za izradu podloge za ugradnju cijevi i bočno razupiranje stjenki rova. Iskopani materijal odbaciti od ruba iskopa 1,00 m. Naročito obratiti pažnju na širinu i dubinu rova da slijedi niveletu iskopa. Donji dio iskopa potrebno je izvesti ručno. Radovi moraju biti u potpunoj koordinaciji s montažom cijevi. U cijenu uključen iskop bez obzira na eventualno crpljenjem oborinske, odnosno podzemne vode i otežanog rada radi razupirača. 
Stavka uključuje sve potrebne radove, strojeve i materijal. Predviđa se vertikalno pravilno zasjecanje sa zaštitom rova uračunati svu potrebnu oplatu. Obračunava se po m3 iskopanog materijala, mjereno u prirodnom stanju.</t>
  </si>
  <si>
    <t>Izrada pješčane posteljice i nadsloja za polaganje cijevi instalacija vodovoda i odvodnje. Izrada obloge oko cijevi nakon montaže i tlačne probe, pijeskom (granulacije 0-4 mm) cijelom širinom rova. U stavku ulazi: dobava, donos, ugradnja i razastiranje pijeska granulacije 0-4 mm, te izrada nadsloja nakon ugrađene cijevi. Obračun po m3 ugrađene posteljice i nadsloja spremne za zatrpavanje rova sa svim potrebnim radom i materijalom.</t>
  </si>
  <si>
    <t>Zatrpavanje rova nakon montaže i uspješne probe vodovodnih i kanalizacijskih cijevi i svih građevina na istima. Prije zatrpavanja obvezno pregledati cjevovod i ustanoviti da nema nekih mehaničkih oštećenja. Zasipavanje cjevovoda materijalom iz iskopa uz ručno nabijanje u slojevima od 30 cm laganim ručnim nabijačima do tražene nosivosti. Rad se predviđa ručno. Zbijenost zatrpanog rova mora biti tolika da ne dođe do naknadnog slijegavanja. Po završetku nabijanja, izvršiti ispitivanje zbijenosti, što je također sastavni dio cijene. Zatrpavanjem završnog sloja je potrebno vratiti u prvobitno stanje zatečenog stanja na terenu, tj dovesti završni sloj u prvobitno stanje koje je narušeno prilikom iskopa). 
Obračun sve kompletno po m3 ugrađenog materijala.</t>
  </si>
  <si>
    <t>Dobava, donos i montaža PEHD vodovodnih cijevi PE 100, SDR 11, za radni tlak do 16 bara, vanjskog nazivnog promjera DN. Kao dokaz kvalitete ponuđenih cijevi potrebno je priložiti potvrdu o sukladnosti (ili certifikat o stalnosti svojstava)  te dokaz zdravstvene ispravnosti sukladno Pravilniku o zdravstvenoj  ispravnosti  materijala  i  predmeta  koji  dolaze  u  neposredan  dodir  s hranom  (NN  125/2009)  kao  i zahtjevima  Zakona o vodi za  ljudsku  potrošnju  (NN  56/2013). Doprema u kolutovima duljine 100m ili palicama. Cijevi se polažu na pješćanu posteljicu prema naputcima proizvođača, te se spajaju uz pomoć elektrofuzijskih spojnica. Zasipavanje iskopa te nabijanje zasipa treba obaviti u skladu s napucima proizvođača u ovisnosti o karakteristikama tla te prisutnosti podzemne vode. Sve fitinge i fazonske komade potrebne za kvalitetnu ugradnju cijevi izvoditelj će ubrojiti u cijenu cijevi. Prilikom ugradnje pridržavati se uputa proizvođača. Obračun po m’ ugrađene cijevi sa svim potrebnim spojnim, pričvrsnim i brtvećim materijalom i radom u funkcionalnom stanju. PEHD vodovodne cijevi. Vrsta cijevi SDR11 - PN 16 i nominalne veličine: PE 100 d50x3.0</t>
  </si>
  <si>
    <t>Izrada priključka od priključka na javni vodoopskrbni sustav do priključnog okna na parceli. 
Radove izvodi nadležno javno poduzeće. 
Troškovničku stavku priključka, tip cijevi priključka definirat će nadležno komunalno poduzeće.
Uračunato i ishođenje suglasnosti za prekop od nadležnog poduzeća, izrada projektne dokumentacije regulacije prometa,  te regulacija prometa za vrijeme izvođenja radova ukoliko je potrebno. 
Obračun po komplet izvedenom priključku u funkcionalnom stanju zajedno sa svim potrebnim spojnim i brtvećim materijalom i radom. 
NAPOMENA :
Priključak se izvodi nakon dobivanja konačne suglasnosti nadležnog komunalnog poduzeća. 
Točnu poziciju priključka  i dubinu usuglasiti s predstavnikom nadležnog komunalnog poduzeća prije početka izgradnje vanjske i temeljne interne odvodnje. Namijenjen za hidrantsku mrežu.</t>
  </si>
  <si>
    <t xml:space="preserve">Dobava, donos i montaža PVC cijevi odvodnje i fazonskih komada klase SN 4, za horizontalne odvode vanjske i temeljne odvodnje. PVC cijevi odvodnje s integriranim utičnim kolčakom i uloženim brtvenim prstenom od sintetičnog kaučuka koji se mora radi zaštite nalaziti s unutrašnje strane naglavka cijevi. Cijevi kao dokaz kvalitete ponuđenih cijevi potrebno je priložiti certifikat o stalnosti svojstava izdan od ovlaštenog i akreditiranog potvrdbenog tijela u Republici Hrvatskoj. Obodna čvrstoća treba biti ispitana i iznositi minimalno 4 kN/m2. Cijevi se isporučuju u palicama. Cijevi se polažu na pješčanu posteljicu sukladno  naputcima proizvođaća, te se spajaju uz pomoć integriranih spojnih elemenata. Cijev mora ležati na posteljici jednoliko cijelom dužinom. Zasipavanje iskopa te nabijanje zasipa treba obaviti u skladu s napucima proizvođača u ovisnosti o karakteristikama tla te prisutnosti podzmene vode. Fazonski komadi se ne obračunavaju posebno nego se uključuju u metražu instalacije. U stavku ulazi dobava, donos i spuštanje PVC cijevi odvodnje u rov, polaganje po niveleti, te spajanje na naglavak preko gumenih prstena (uključivo nabava gumenih prstena), raznošenje PVC cijevi sa gradilišne deponije uzduž trase do mjesta ugradnje. Obračun se vrši po m' kompletno montirane cijevi zajedno sa svim potrebnim spojnim i  brtvećim materijalom i radom u funkcionalnom stanju. </t>
  </si>
  <si>
    <t>PVC-SN4 kanalizacijske cijevi Ø 160 mm.</t>
  </si>
  <si>
    <t>Dobava, prijenos i ugradba cijevi za  instalacije pitke vode koje se spajaju polifuzijskim zavarivanjem, izrađenih iz umreženog polietilena za radni tlak do 10 bara i maksimalnu radnu temperaturu vode do 60°C. U stavku uračunati sve spojne komade.
Cijevi vođene podstropno, vertikalno u instalacionim kanalima, te u estrihu. Cijevi izolirati po uputi proizviđača. Obračun po m' ugrađene cijevi sa svim potrebnim spojnim, pričvrsnim i brtvećim materijalom, i potrebnim građevinskim radom u funkcionalnom stanju.</t>
  </si>
  <si>
    <t>Dobava, prijenos i ugradba mesinganih prijelaznih komada za spajanje ugrađenih cijevi s ventilima i drugim cijevima i uređajima, s vanjskim i unutranjim navojem.
Sve do potpune funkcionalnosti. Napomena: sve mjere označuju unutarnji promjer.</t>
  </si>
  <si>
    <t xml:space="preserve">završni priključci:
armaturni priključak s pločicom - DN15 mm </t>
  </si>
  <si>
    <t>Dobava, donos i ugradba ravnog protočnog ventila za ugradnju kao glavnog ventila pojedinih cjelina objekta. Ventil ugraditi u zid/na zidno/podstropno sa pripadajućim ugradbenim okvirom i vratašcima i/ili iza pločice na magnet, u prostoru i inst. kanalima. U stavku ulazi dobava, donos i ugradba ventila, sav potrebni spojni, pričvrsni i brtveći materijal i rad. Obračun po komplet ugrađenom ventilu sa svim potrebnim spojnim i brtvećim materijalom, radom i potrebnim građevinskim radom (uštemavanje zida i zatvaranje preostalih oštećenja ako je potrebno) u funkcionalnom stanju. Napomena: sve mjere označuju unutarnji promjer.</t>
  </si>
  <si>
    <t>Dobava, donos i ugradba ventila s kolom i ispusnom slavinom. U stavku ulazi dobava, donos i ugradba ventila, sav potrebni spojni, pričvrsni i brtveći materijal i rad. Obračun po komplet ugrađenom ventilu sa svim potrebnim spojnim i brtvećim materijalom, radom i potrebnim građevinskim radom (uštemavanje zida i zatvaranje preostalih oštećenja ako je potrebno) u funkcionalnom stanju. Napomena: sve mjere označuju unutarnji promjer.</t>
  </si>
  <si>
    <t>Dobava, donos i ugradba kutnih ventila, na navoj. U stavku ulazi dobava, donos i ugradba ventila, sav potrebni spojni, pričvrsni i brtveći materijal i rad. Obračun po komplet ugrađenom ventilu sa svim potrebnim spojnim i brtvećim materijalom, radom i potrebnim građevinskim radom (uštemavanje zida i zatvaranje preostalih oštećenja ako je potrebno) u funkcionalnom stanju. Napomena: sve mjere označuju unutarnji promjer.</t>
  </si>
  <si>
    <t>NISKOŠUMNE KANALIZACIJSKE CIJEVI 
Cijevi će se koristiti za kompletan razvod odvodnje u objektu. 
Nabava i montaža PP-CO/PP-MV/PP-CO niskošumnih troslojnih cijevi za kućnu kanalizaciju , požarne klasifikacije , najmanje čvrstoće 4 KN/M2 s integriranim utičnim  kolčakom i gumenom brtvom prema. Polaganje instalacije izvršiti prema glavnom projektu i tvorničkim uputama za postavljanje.
Fasonski komadi se ne obračunavaju posebno nego se uključuju u metražu instalacije. Cijevi se učvršćuju na zid obujmicama. 
U stavku ulazi dobava, donos i ugradnja kanalizacijskih cijevi, fazonskih komada, spojnog i brtvenog materijala i potrebni građevinski radovi  koji su već uključeni u troškovniku. Obračun se vrši po m' kompletno montirane, ugrađene i ispitane cijevi zajedno sa svim spojnim, brtvećim i pomoćnim materijalom i radom u funkcionalnom stanju. Napomena: sve mjere označuju unutarnji promjer.</t>
  </si>
  <si>
    <t>Dobava, donos i ugradba svih fazonskih komada za izvođenje kanalizacijske mreže.</t>
  </si>
  <si>
    <t>Dobava, donos i ugradba umivaonika koji se pričvršćuje na samonosivi montažni instalacijski element za ugradnju u suhomontažnu zidnu konstrukciju.
U stavku uračunati mješalicu koja se montira na umivaonik. Obračun po komadu komplet ugrađenog umivaonika, mješalice i montažnog instalacijskog elementa u funkcionalnom stanju sa svim potrebnim spojnim, brtvećim, pričvrsnim materijalom i radom, sve do potpune funkcionalnosti.
Komplet u funkcionalnoj izvedbi sastoji se od: 
 - Montažnog instalacijskog elementa za umivaonik visine ugradnje 112 cm. Instalacijski element samonosiv za ugradnju u suhomontažnu zidnu ili predzidnu konstrukciju obloženu gipskartonskim pločama, komplet s  odvodnim koljenom d50 mm i sifonskom brtvom 44/32 mm, pločom s armaturnim priključcima ½" s uključenom zvučnom izolacijom, vijcima za učvršćenje keramike i svim potrebnim pričvrsnim priborom i spojnim materijalom - 1 kom
 - umivaonik dim: 45x35 za ugradbu u nosivu podkonstrukciju - 1 kom
 - mješalica tople i hladne voda za ugradbu na umivaonik - 1 kom
 - sifon za umivaonik - 1 kom</t>
  </si>
  <si>
    <t>Dobava, donos i ugradnja konzolne WC školjke u sanitarne čvorove. 
U stavku ulazi: dobava, donos i ugradnja konzolne WC školjke sa daskom, ugradbenog konzolnog vodokotlića, tipkala, svog pričvrsnog, brtvenog i spojnog materijala, te sav potreban rad. 
Prilikom ugradnje pridržavati se uputa proizvođača.
Obračun po komadu komplet ugrađenog wc-a, vodokotlića i montažnog instalacijskog elementa u funkcionalnom stanju sa svim potrebnim spojnim, brtvećim, pričvrsnim materijalom i radom, sve do potpune funkcionalnosti.
Komplet u funkcionalnoj izvedbi sastoji se od:
 - montažnog instalacijskog elementa za WC školjku visine ugradnje 112 cm  s niskošumnim ugradbenim vodokotlićem za 6/3l ispiranje, izrađenim prema HRN EN 14055:2011 . Instalacijski element je samonosiv za ugradnju u suhomontažnu zidnu ili predzidnu konstrukciju obloženu gipskartonskim pločama, komplet s integriranim kutnim ventilom priključka vode ½", niskošumnim uljevnim ventilom, odvodnim koljenom d90/110 mm sa zvučno izoliranom ubujmicom, spojnim komadom za WC školjku s brtvenim manžetama i setom zvučne izolacije, vijcima za učvršćenje keramike i svim potrebnim priborom za ugradnju prema uputama proizvođača - 1 kom
 - konzolne wc školjke, ovalna - 1 kom
 - wc daska s poklopcem, ovalna - 1 kom</t>
  </si>
  <si>
    <t>Dobava, donos i ugradba niže navedenih sanitarnih elemenata uključujući sav potreban pomoćni, pričvrsni i brtveni materijal.
Obračun po komadu montiranog i opremljenog elementa, sve do potpune funkcionalnosti.
 - ogledalo iznad umivaonika - 1 kom
 - metalni držač wc papira - 1 kom
 - plastični spremik za tekući sapun - 1 kom
 - plastična kutija papira za ruke - 1 kom
 - držač ručnika - 1 kom
 - osvježivač zraka - 1 kom
 - plastična četka i kutija za čišćenje wc-a - 1 kom
 - metalna kanta za otpatke s poklopcem - 1 kom</t>
  </si>
  <si>
    <t>Dobava, donos i ugradba umivaonika u dječjim wc-ima prilagođena dječjim uzrastima koji se pričvršćuje na samonosivi montažni instalacijski element za ugradnju u suhomontažnu zidnu konstrukciju.
U stavku uračunati mješalicu koja se montira na umivaonik. Obračun po komadu komplet ugrađenog umivaonika, mješalice i montažnog instalacijskog elementa u funkcionalnom stanju sa svim potrebnim spojnim, brtvećim, pričvrsnim materijalom i radom, sve do potpune funkcionalnosti.
Komplet u funkcionalnoj izvedbi sastoji se od:
 - montažnog instalacijskog elementa za umivaonik - 1 kom
 - umivaonik  za ugradbu u nosivu podkonstrukciju - 1 kom
 - mješalica tople i hladne voda za ugradbu na umivaonik - 1 kom
 - sifon za umivaonik - 1 kom</t>
  </si>
  <si>
    <t>Dobava, donos i ugradnja konzolne WC školjke u sanitarne čvorove u dječjim wc-ima prilagođena dječjim uzrastima. 
U stavku ulazi: dobava, donos i ugradnja konzolne WC školjke sa daskom, ugradbenog konzolnog vodokotlića, tipkala, svog pričvrsnog, brtvenog i spojnog materijala, te sav potreban rad. 
Prilikom ugradnje pridržavati se uputa proizvođača.
Obračun po komadu komplet ugrađenog wc-a, vodokotlića i montažnog instalacijskog elementa u funkcionalnom stanju sa svim potrebnim spojnim, brtvećim, pričvrsnim materijalom i radom, sve do potpune funkcionalnosti.
Komplet u funkcionalnoj izvedbi sastoji se od:
 - montažnog instalacijskog elementa za WC školjku - 1 kom
 - konzolne wc školjke ovalna - 1 kom
 - wc daska s poklopcem, ovalna - 1 kom</t>
  </si>
  <si>
    <t xml:space="preserve">Dobava, donos i ugradba niže navedenih sanitarnih elemenata u dječjim wc-ima prilagođena dječjim uzrastima uključujući sav potreban pomoćni, pričvrsni i brtveni materijal.
Obračun po komadu montiranog i opremljenog elementa, sve do potpune funkcionalnosti.
</t>
  </si>
  <si>
    <t xml:space="preserve"> - ogledalo iznad umivaonika</t>
  </si>
  <si>
    <t xml:space="preserve"> - metalni držač wc papira</t>
  </si>
  <si>
    <t xml:space="preserve"> - plastični spremik za tekući sapun</t>
  </si>
  <si>
    <t xml:space="preserve"> - plastična kutija papira za ruke</t>
  </si>
  <si>
    <t xml:space="preserve"> - držač ručnika</t>
  </si>
  <si>
    <t xml:space="preserve"> - osvježivač zraka</t>
  </si>
  <si>
    <t xml:space="preserve"> - plastična četka i kutija za čišćenje wc-a</t>
  </si>
  <si>
    <t xml:space="preserve"> - metalna kanta za otpatke s poklopcem</t>
  </si>
  <si>
    <t>Dobava, donos i montaža  vodovodnih čeličmih cijevi dn 75, za radni tlak do 16 bara, za unutarnju hidrantsku mrežu. Cijevi  trebaju biti sukladne prema svim zahtjevima . Kao dokaz kvalitete ponuđenih cijevi potrebno je priložiti potvrdu o sukladnosti. Doprema se u palicam. Cijevi se polažu na zid i u pod prema naputcima proizvođača, te se spajaju uz pomoć spojnica ili varom. Sve fitinge i fazonske komade potrebne za kvalitetnu ugradnju cijevi izvoditelj će ubrojiti u cijenu cijevi. Prilikom ugradnje pridržavati se uputa proizvođača. Obračun po m’ ugrađene cijevi sa svim potrebnim spojnim, pričvrsnim i brtvećim materijalom, prodorima kroz temelje  i radom u funkcionalnom stanju.</t>
  </si>
  <si>
    <t>Vrsta cijevi:
DN 75 hidrantske cijevi</t>
  </si>
  <si>
    <t>Nabava, dobava i montaža hidratskog ormarića sa svim priborom prema važečim pravilnicima.</t>
  </si>
  <si>
    <t>UKUPNO VODOVOD I KANALIZACIJA:</t>
  </si>
  <si>
    <t>Dobava, donos i ugradnja plastičnog prolaznog podnog odvoda s rešetkom od austenitnog nehrđajućeg čelika dimenzije 123 x 123 mm, s odvodnim priključkom Ø 50 mm za ugradnju u sanitarnim čvorovima ispod umivaonika. U stavku ulazi: dobava, donos i ugradnja plastičnih podnih sifona, izvedba priključaka na dovodnu i odvodnu cijev, izrada spoja hidroizolacije i po potrebi sitni građevinski radovi (uštemavanje otvora za sifon). Obračun po komplet ugrađenom podnom sifonu u funkcionalnom stanju sa svim potrebnim spojnim i izolacijskim i brtvenim materijalom i radom. Montažnog instalacijskog elementa za umivaonik visine ugradnje 112 cm. Instalacijski element samonosiv za ugradnju u suhomontažnu zidnu ili predzidnu konstrukciju obloženu gipskartonskim pločama, komplet s  odvodnim koljenom d50 mm i sifonskom brtvom 44/32 mm, pločom s armaturnim priključcima ½" s uključenom zvučnom izolacijom, vijcima za učvršćenje keramike i svim potrebnim pričvrsnim priborom i spojnim materijalom.</t>
  </si>
  <si>
    <r>
      <t xml:space="preserve">Nabava i postava radnog stola (stavka 9) dim. 140x70x90 cm. </t>
    </r>
    <r>
      <rPr>
        <sz val="11"/>
        <rFont val="Tw Cen MT"/>
        <family val="2"/>
        <charset val="238"/>
      </rPr>
      <t xml:space="preserve">Radni stol se sastoji od jedne ladice i ormarića s policom. Na stražnjoj strani stola postavljena je plastificirana metalna ploča za pisanje dimenzija 140x90cm. Korpus stola izrađen je od iverala debljine 18 mm, a gornja ploča od iverala debljine 38 mm, oplemenjenog melaminskom folijom.Svi rubovi su zakantirani ABS trakom debljine 2 mm. U stavku je uključen sav potreban okov i spojni elementi. Obračun po komadu.
</t>
    </r>
  </si>
  <si>
    <r>
      <t xml:space="preserve">Dobava i postava dječje stolice s rukonaslonom (stavka 10) dim. 30x30x52 cm. </t>
    </r>
    <r>
      <rPr>
        <sz val="11"/>
        <rFont val="Tw Cen MT"/>
        <family val="2"/>
        <charset val="238"/>
      </rPr>
      <t xml:space="preserve">Stolica se sastoji od anatomski izvedenog sjedišta i rukonaslona. Stražnje noge stolice blago su ukošene prema van zbog dodatne sigiurnosti. Cijela stolica je izrađene od bukovog masiva te lakirana visokokvalitetnim lakom mat završne obrade. Svi rubovi stolice su zaobljeni. U stavku je uključen sav potreban okov. Obračun po komadu.
</t>
    </r>
  </si>
  <si>
    <r>
      <t xml:space="preserve">Dobava i postava dječjeg stola (stavka 11) dim. 90x78x47 cm. </t>
    </r>
    <r>
      <rPr>
        <sz val="11"/>
        <rFont val="Tw Cen MT"/>
        <family val="2"/>
        <charset val="238"/>
      </rPr>
      <t>Stol je šesterokutnog oblika primjenjen visinom za djecu jasličke dobi. Noge, veznici nogu i nosač ploče su od masivnog drva bukve. Ploča stola je od iverala debljine 18 mm obostrano presvućena ultrapasom, obrubljena rubnom letvicom od masivnog drva bukve. Stol je lakiran visokokvalitetnim lakom mat završne obrade.</t>
    </r>
  </si>
  <si>
    <r>
      <t>Dobava i montaža ogledala s rukohvatom (stavka 16) dim. 135x77x8 cm.</t>
    </r>
    <r>
      <rPr>
        <sz val="11"/>
        <rFont val="Tw Cen MT"/>
        <family val="2"/>
        <charset val="238"/>
      </rPr>
      <t xml:space="preserve"> Ogledalo se sastoji od masivnog bukovog rama 4 cm širine i rukohvata s mogućnošću podešavanja na tri različite visine te akrilnog ogledala dim.127x69 cm. Svi rubovi su lagano zaobljeni te je ram prelakiran visokokvalitetnim lakom mat završne obrade. U stavku uključen sav potreban okov i spojni elementi. Obračun po komadu.</t>
    </r>
  </si>
  <si>
    <r>
      <t xml:space="preserve">Dobava i postava stolice odgajatelja (stavka 17) dim. 50x50x90 cm. </t>
    </r>
    <r>
      <rPr>
        <sz val="11"/>
        <rFont val="Tw Cen MT"/>
        <family val="2"/>
        <charset val="238"/>
      </rPr>
      <t xml:space="preserve">Stolica se sastoji od anatomski izvedenog sjedišta. Stražnje noge stolice blago su ukošene prema van zbog dodatne sigiurnosti. Cijela stolica je izrađene od bukovog masiva te lakirana visokokvalitetnim lakom mat završne obrade. Svi rubovi stolice su zaobljeni. U stavku je uključen sav potreban okov. Obračun po komadu.
</t>
    </r>
  </si>
  <si>
    <r>
      <t>Dobava i postava zidne police - stablo (stavka 28) dim. 200x200x30 cm.</t>
    </r>
    <r>
      <rPr>
        <sz val="11"/>
        <rFont val="Tw Cen MT"/>
        <family val="2"/>
        <charset val="238"/>
      </rPr>
      <t xml:space="preserve"> Cijela polica je izrađene od bukovog masiva te lakirana visokokvalitetnim lakom mat završne obrade. Svi rubovi police su zaobljeni. U stavku je uključen sav potreban okov. Obračun po komadu.
</t>
    </r>
  </si>
  <si>
    <r>
      <t xml:space="preserve">Dobava i postava zidne dekoracije drvena karta svijeta puzzle. </t>
    </r>
    <r>
      <rPr>
        <sz val="11"/>
        <rFont val="Tw Cen MT"/>
        <family val="2"/>
        <charset val="238"/>
      </rPr>
      <t>Zidna dekoracija je napravljena od kvalitetnog masivnog drva, rezana visokokvalitetnim i preciznim strojem tako da kontinenti imaju svoj izvorni izgled. U cijenu uračunat sav okov za kvačenje. Obračun po komadu.</t>
    </r>
  </si>
  <si>
    <r>
      <t>Nabava i montaža ormara za arhiv (stavka18) dim.180x60x180 cm.</t>
    </r>
    <r>
      <rPr>
        <sz val="11"/>
        <rFont val="Tw Cen MT"/>
        <family val="2"/>
        <charset val="238"/>
      </rPr>
      <t xml:space="preserve"> Ormar se sastoji od četiri horizontalne pregrade, stropa, poda, pet vertikalnih fiksnih pregrada, stranica te dvokrilnih kliznih vrata s nevidljivim okovom. Vrata ormara izrađena su od MDF ploča debljine 19 mm, rubovi rundani r=2mm, bojana u visokokvalitetnoj lak bijeloj (mat) boji. Unutarnje horizontalne i vertikalne pregrade te poleđina i stranice izrađene su od iverala debljine 18 mm, oplemenjenog melaminskom bijelom folijom. Svi rubovi kantirani su ABS trakom debljine 2 mm u tonu oplemenjene iverice.  U stavku je uključen sav potreban okov i spojni elementi. Obračun po komadu.
</t>
    </r>
  </si>
  <si>
    <r>
      <t xml:space="preserve">Dobava i postavljanje uredske stolice i stolice za konferencijsku dvoranu (stavka 22) dim. 53x41x92 cm. </t>
    </r>
    <r>
      <rPr>
        <sz val="11"/>
        <rFont val="Tw Cen MT"/>
        <family val="2"/>
        <charset val="238"/>
      </rPr>
      <t xml:space="preserve">Stolica je napravljena s blago zaobljenim linijama, ušivenim detaljima i jednostavnim mehanizmom ispod sjedišta. Dubina sjedišta je 41 cm, a širina 53 cm. Sastoji se od zvjezdaste osovine s pet nogu i kotača od aluminija, te naslona za ruke- sve u bijeloj boji. </t>
    </r>
  </si>
  <si>
    <r>
      <t xml:space="preserve">Dobava i postava konferencijskog stola (stavka 26) dim 140x140x75 cm. </t>
    </r>
    <r>
      <rPr>
        <sz val="11"/>
        <rFont val="Tw Cen MT"/>
        <family val="2"/>
        <charset val="238"/>
      </rPr>
      <t>Stol se sastoji od gornje ploče koja na središtu ima ugrađen organizator za kablove te okvira ploče i nogu od aluminija četvrtastog presjeka 60x60 cm. Ploča stola napravljena je od MDF ploče debljine 40 mm, rubovi rundani r=2mm, bojana u visokokvalitetni lak bijele boje mat završne obrade.</t>
    </r>
  </si>
  <si>
    <t>1 / PLINSKA INSTALACIJA</t>
  </si>
  <si>
    <t>1.1 / PLINSKA INSTALACIJA - PRIKLJUČNI PLINOVOD</t>
  </si>
  <si>
    <t>1.1.2.</t>
  </si>
  <si>
    <t>1.1.3.</t>
  </si>
  <si>
    <t>1.1.4.</t>
  </si>
  <si>
    <t>Dobava pijeska, izrada pješčane posteljice visine 10 cm, te zatrpavanje plinske cijevi nakon montaže slojem pijeska debljine 10 cm iznad plinske cijevi.</t>
  </si>
  <si>
    <t>1.1.5.</t>
  </si>
  <si>
    <t>1.1.6.</t>
  </si>
  <si>
    <t>Dobava i ugradnja plinske cijevi PE-HD32, za radni tlak do 4 bar. U dužni metar cijevi je uračunato: razvažanje cijevi po trasi, zavarivanje cijevi, izrada i zavarivanje fazonskih komada koji nisu u standardnom programu proizvođača cijevi, ispitivanje na nepropusnost i čvrstoću zavarenih dijelova i popravak oštećenih mjesta.</t>
  </si>
  <si>
    <t>1.1.7.</t>
  </si>
  <si>
    <t>1.1.8.</t>
  </si>
  <si>
    <t>Dobava i ugradnja standardnih fazonskih komada</t>
  </si>
  <si>
    <t>"PE-HD" spojnica 63/ d32</t>
  </si>
  <si>
    <t>1.1.9.</t>
  </si>
  <si>
    <t>Dobava i ugradnja zaštitne cijevi plinovoda PVC -ø50 mm ispod prometnice.</t>
  </si>
  <si>
    <t>1.1.10.</t>
  </si>
  <si>
    <t>Izvedba tlačne probe plinske instalacije prema uvjetima distributera.</t>
  </si>
  <si>
    <t>1.1 / PLINSKA INSTALACIJA - PRIKLJUČNI PLINOVOD UKUPNO:</t>
  </si>
  <si>
    <t>1.2 / MJERENI DIO PLINSKE INSTALACIJE</t>
  </si>
  <si>
    <t>1.2.1.</t>
  </si>
  <si>
    <t xml:space="preserve">Dobava i ugradnja - plinske cijevi PE-HD32, za radni tlak do 4 bar
</t>
  </si>
  <si>
    <t>1.2.2.</t>
  </si>
  <si>
    <t>1.2.3.</t>
  </si>
  <si>
    <t>Zatrpavanje rova dubine 80-100 cm, te širine 40-60 cm materijalom od iskopa, po slojevima od 30 cm uz nabijanje i sanaciju. Planiranje viška zemlje i kamena na okoliš uz trasu ili odvoz na deponiju.</t>
  </si>
  <si>
    <t>1.2.4.</t>
  </si>
  <si>
    <t>Dobava i ugradnja plinske kuglaste slavine.</t>
  </si>
  <si>
    <t>1.2.5.</t>
  </si>
  <si>
    <t>1.2.6.</t>
  </si>
  <si>
    <t xml:space="preserve"> Ispitivanje plinske instalacije na nepropusnost prema posebnim uvjetima iz projekta.</t>
  </si>
  <si>
    <t>1.2 / MJERENI DIO PLINSKE INSTALACIJE UKUPNO:</t>
  </si>
  <si>
    <t>1.3 / MJERNO-REGULACIJSKA STANICA</t>
  </si>
  <si>
    <t>1.3.1.</t>
  </si>
  <si>
    <t xml:space="preserve">Dobava i ugradnja regulatora tlaka  </t>
  </si>
  <si>
    <t>1.3.2.</t>
  </si>
  <si>
    <t>Dobava i ugradnja plinomjera s mjehom veličine G-4 T s mehaničkom temperaturnom kompenzacijom, vatrootporna izvedba, protok do 6 m3/h, greška +/-1%,, mjerno područje -20….+50°C, s priborom, baždaren.</t>
  </si>
  <si>
    <t>1.3.3.</t>
  </si>
  <si>
    <t>Dobava i ugradnja plinskog ormara metalne konstrukcije s vratima i bravicom za zatvaranje. Na vratima ormarića s gornje i donje strane izvedeni otvori za zrak. Na vratima je obavezan znak upozorenja: NE PRILAZI OTVORENIM PLAMENOM i "POZOR PLIN".</t>
  </si>
  <si>
    <t>Dimenzije ormarića su 600x600x300 mm.</t>
  </si>
  <si>
    <t>1.3 / MJERNO REGULACIJSKA STANICA UKUPNO:</t>
  </si>
  <si>
    <t>1.4 / UNUTARNJA PLINSKA INSTALACIJA</t>
  </si>
  <si>
    <t>1.4.1.</t>
  </si>
  <si>
    <t xml:space="preserve">Dobava i ugradnja čeličnih cijevi dimenzija 
</t>
  </si>
  <si>
    <t>1.4.2.</t>
  </si>
  <si>
    <t xml:space="preserve">Dobava i ugradnja plinske kuglaste slavine </t>
  </si>
  <si>
    <t>1.4.3.</t>
  </si>
  <si>
    <t>1.4.4.</t>
  </si>
  <si>
    <t>Dobava i montaža hamburških lukova, antikorozivno zaštićenih, te obojanih završnim dvostrukim naličem.</t>
  </si>
  <si>
    <t>1.4.5.</t>
  </si>
  <si>
    <t>1.4.6.</t>
  </si>
  <si>
    <t>1.4.7.</t>
  </si>
  <si>
    <t>1.4.8.</t>
  </si>
  <si>
    <t>Ispitivanje plinske instalacije na nepropusnost prema posebnim uvjetima iz projekta.</t>
  </si>
  <si>
    <t>1.4 / UNUTARNJA PLINSKA INSTALACIJA UKUPNO:</t>
  </si>
  <si>
    <t>1 / PLINSKA INSTALACIJA SVEUKUPNO:</t>
  </si>
  <si>
    <t>2 / GRIJANJE</t>
  </si>
  <si>
    <t>2.1 / PODNO GRIJANJE</t>
  </si>
  <si>
    <t>Dobava i ugradnja modularnog digitalnog regulacijskog uređaja za zidnu montažu komplet s vanjskim senzorom i 2 sobna korektora za upravljanjem slijedećim krugovima:</t>
  </si>
  <si>
    <t xml:space="preserve">......priprema PTV u bivalentnom spremniku preko zidnog kotla </t>
  </si>
  <si>
    <t>2.1.3.</t>
  </si>
  <si>
    <t>Raster ploča podnog grijanja. Dobava i ugradnja stiropor sistemske ploče od polistirola za cijevi Ø17x2 debljine izolacije ispod cijevi 23 mm, ukupne debljine 46 mm, otpor toplinske propusnosti  od  0,7 m²K/W do 0,8 m²K/W . Sustav ploča s integriranom toplinskom izolacijom i izolacijom od širenja buke i vibracija (prigušenje buke) i gornjim zaštitnim dijelom od polistirena.</t>
  </si>
  <si>
    <t>2.1.4.</t>
  </si>
  <si>
    <t xml:space="preserve">Cijevi podnog grijanja.Dobava i ugradnja cijevi za podno grijanje iz materijala umreženog polietilena PE Xc,  dimenzija S 17,0 x 2,0 mm kolut dužine 120 m </t>
  </si>
  <si>
    <t>2.1.5.</t>
  </si>
  <si>
    <t>Dobava i ugradnja samoljepive rubne trake za podno grijanje, profilirana visine 180 mm kolut dužine 25 m.</t>
  </si>
  <si>
    <t>2.1.6.</t>
  </si>
  <si>
    <t>Dobava i ugradnja spojnice 17 x 2,0 za spoj cijevi na razdjelnik/sabirnik podnog grijanja, ugrađena i ispitana.</t>
  </si>
  <si>
    <t>2.1.7.</t>
  </si>
  <si>
    <t>Dobava i ugradnja dodatka estrihu za poboljšanje livljivosti, obradivosti, vlačne/tlačne čvrstoće i toplinsko tehničkih svojstava.</t>
  </si>
  <si>
    <t>2.1.8.</t>
  </si>
  <si>
    <t xml:space="preserve">Dobava i ugradnja sobnog displeja s termostatom za regulaciju tempeature podnog grijanja djelujući na elektromotorni pogon termostatskih glava elektromotornih ventila na povratnom razdjelniku. </t>
  </si>
  <si>
    <t>2.1.9.</t>
  </si>
  <si>
    <t>Dobava i ugradnja razvodnog ormarića za grijanje -razdjelni ormarić za ugradnju u zid.</t>
  </si>
  <si>
    <t>2.1.10.</t>
  </si>
  <si>
    <t>Dobava i ugradnja ormarića podnog grijanja  
(8 ogrijevnih krugova).</t>
  </si>
  <si>
    <t>2.1.11.</t>
  </si>
  <si>
    <t>2.1.12.</t>
  </si>
  <si>
    <t>Montaža, puštanje u pogon i podešavanje kompletnog sistema grijanja prema parametrima iz projekta i uputama proizvođača opreme uključivo s hidrauličkim balansiranjem krugova razdjelnika.</t>
  </si>
  <si>
    <t>2.1 / PODNO GRIJANJE UKUPNO:</t>
  </si>
  <si>
    <t>2 / GRIJANJE SVEUKUPNO:</t>
  </si>
  <si>
    <t>3 / SOLARNI SUSTAV</t>
  </si>
  <si>
    <t>3.1 / SOLARNA PRIPREMA</t>
  </si>
  <si>
    <t>Dobava i ugradnja -Pločasti solarni kolektor, za solarnu pripremu potrošne tople vode te podršku grijanju. Bruto/neto površina 2,51 m2/2,35m2, +- 5 %. Za vertikalnu montažu na kosi krov, na ravni krov ili uklapanje u krovište Eloksirano aluminijsko kućište u crnoj boji. Solarno strukturno staklo (debljina 3,2 mm) koje će osigurati veću apsorpciju te manju refleksiju sunčeve svjetlosti (91%). Serpetinski apsorber od aluminijskog i bakrene cijevi. Toplinska izolacija od mineralne vune, debljine 40 mm. Jednostavna montaža kolektora. Atestirano od strane europske federacije za solarnu termalnu industriju "ESTIF" (prema Solar Keymark).
Tip apsorbera: serpentina vert.
Dimenzije (D x Š x V): 2033 x 1233 x 80 mm. (+  - 5 %)
Masa: 38 kg. (+  - 5 %)
Zapremina: 1,85 l.(+  - 5 %)
Maks. tlak: 10 bar.(+  - 5 %)
Bruto površina: 2,51 m² . (+  - 5 %)
Površina otvora: 2,35 m². (+  - 5 %)
Površina apsorbera: 2,33 m².(+  - 5 %)
Apsorber: Aluminij (obložen vakuumom) 0,5 x 1178 x 1978 mm. (+  - 5 %)</t>
  </si>
  <si>
    <t>3.1.2.</t>
  </si>
  <si>
    <t>Osnovni hidraulički spojni set za kolektore - montaža na kosi i na ravni krov.
U sklopu seta je:
- čep s odzračivačem
- čep s utorom za osjetnik DN 16"
- čep
- priključak za polazni/povratni vod 90°, DN16, G3/4"
- 4 sigurnosna osigurača</t>
  </si>
  <si>
    <t>3.1.3.</t>
  </si>
  <si>
    <t>Dobava i ugradnja - Produžni hidraulički set za svaki daljnji kolektor VFK.
U sklopu seta je:
- 2 hidraulička priključka
- 4 sigurnosna osigurača</t>
  </si>
  <si>
    <t>3.1.4.</t>
  </si>
  <si>
    <t>Dobava i ugradnja - Osnovni krovni nosač tip S
- za valoviti crijep/šindru
- za jedan pločasti kolektor 
- set se sastoji od 4 nosača</t>
  </si>
  <si>
    <t>3.1.5.</t>
  </si>
  <si>
    <t>Dobava i ugradnja - Montažna šina za montažu kolektora na kosi krov
- aluminijska, eloksirana, crne boje
- set se sastoji od dvije šine</t>
  </si>
  <si>
    <t>3.1.6.</t>
  </si>
  <si>
    <t xml:space="preserve">Dobava i ugradnja - Solarna stanica 
- integrirana visokoučinkovita solarna crpka
- automatsko podešavanje protoka 2 do 25 lit./min(+  - 5 %)
- integrirani termometar (2x) i manometar (1x)
- odzračivanje sustava putem integriranog automatskog separatora zraka ili ručno putem odzračnog  ventila
- priključak za punjenje solarnog sustava sa solarnom tekućinom
- integrirano prozirno kontrolno staklo putem kojega se može vidjeti protok solarne tekućine
- sigurnosni ventil 6 bara
- dvije zaporne slavine
- četiri hidraulička priključka za solarni krug
- jedan hidraulički priključak za ekspanzijsku posudu
</t>
  </si>
  <si>
    <t>3.1.7.</t>
  </si>
  <si>
    <t xml:space="preserve">Dobava i ugradnja - Spojni set za povezivanje s bakrenom cijevi (G 3/4 x 22/18)
</t>
  </si>
  <si>
    <t>3.1.8.</t>
  </si>
  <si>
    <t>Dobava i ugradnja zidnog držača ekspanzijske posude sa zapornim ventilom 3/4.</t>
  </si>
  <si>
    <t>3.1.9.</t>
  </si>
  <si>
    <t xml:space="preserve">Dobava i ugradnja solarne zaštitne predspojne posude 5 litara.
</t>
  </si>
  <si>
    <t>3.1.10.</t>
  </si>
  <si>
    <t>Dobava i ugradnja solarne ekspanzijske posude 18 litara, montaža na zid.</t>
  </si>
  <si>
    <t>3.1.11.</t>
  </si>
  <si>
    <t>Dobava i ugradnja solarne prihvatne posude 9,7 lit
- za sakupljanje solarne tekućine kod eventualne aktivacije sigurnosnog ventila
- montaža na zid
- spajanje na sigurnosni ventil
Otpornost na temperaturu: +95 °C (+120 °C kratkoročno)
Otpornost na tekućine: voda/mješavina glikol-voda</t>
  </si>
  <si>
    <t>3.1.12.</t>
  </si>
  <si>
    <t>Dobava i ugradnja tekućine protiv smrzavanja na bazi propilen-glikola za trajno zadržavanje u sustavu sa zaštitom od smrzavanja do  -28 °C (20 l)
Namjena: solarni sustavi, dizalice topline</t>
  </si>
  <si>
    <t>3.1.13.</t>
  </si>
  <si>
    <t>Dobava i ugradnja sustava automatske separacije zraka 3/4", radni tlak 10 bara</t>
  </si>
  <si>
    <t>3.1.14.</t>
  </si>
  <si>
    <t xml:space="preserve">Dobava i ugradnja solarnog diferencijalnog regulatora za solarnu pripremu potrošne tople vode s funkcijom dogrijavanja. Regulator uspoređuje temperature solarnog spremnika sa temperaturom solarnog kolektora te na osnovu emperaturne razlike upravlja visokoučinkovitom cirkulacijskom solarnom crpkom. Grafički zaslon u boji sa pozadinskim osvijetljenjem. Odabir odgovarajuće hidrauličke sheme u programu regulatora (25 hidrauličke sheme, od toka sheme 1 do 5 predkonfigurirane, a od 6-25 moguća slobodna konfiguracija sustava). 
⁻ on/off kontakt (pozivanje dodatnog uređaja na dogrijavanje potrošne tople vode u spremniku)
⁻ Grafički prikaz solarnog prinosa
⁻ Intuitivan način upravljanja čak i bez prethodnog znanja korištenja regulatora
</t>
  </si>
  <si>
    <t xml:space="preserve">⁻ Potpuno grafičko sučelje u boji sa pozadinskim osvjetljenjem 
⁻ Upravljanje visokoučinkovitim solarnim i cirkulacijskim crpkama
⁻ Konstantno praćenje PWM povratnog signala za mjerenje volumnog protoka i solarnog prinosa bez senzora protoka
⁻ Mogućnost tjednog programiranja 
⁻ Mogućnost vremenskog programiranja crpke recirkulacije i punjenja spremnika 
⁻ Termička dezinfekcija sustava (dnevni i tjedni program)
⁻ Zaštita od legionela bivalentnih solarnih spremnika
⁻ Mogućnost odabira različitih načina zagrijavanja spremnika
⁻ Prikaz mjerenih vrijednosti ulaznih/izlaznih parametara
⁻ Opcija slobodnog programiranja izlaznih/ulaznih signala
⁻ Praćenje radnih sati
 Opseg isporuke:
- 1x kolektorski osjetnik 
- 2x osjetnik spremnika 
- Spojni kabel 
</t>
  </si>
  <si>
    <t>3.1.15.</t>
  </si>
  <si>
    <t xml:space="preserve">Nabava i ugradnja solarnog bivalentnog spremnika
Okrugli, solarni spremnik od čelika s dva izmjenjivača topline
 - Izmjenjivači topline i spremnik su s vodene strane emajlirani
 - Tvornički ugrađen analogni termometar
 - Minimalni toplinski gubici zahvaljujući inovativnoj toplinskoj izolaciji s poliuretanskom pjenom koja će osigurati energetski razred „B“
 - Magnezijska zaštitna anoda pruža dodatnu zaštitu od korozije
 - Revizijski otvor koji se može koristiti kao mjesto za priključak električnog grijača (
 - Tvornički predviđen vod za recirkulaciju
Nazivni sadržaj spremnika: 287 lit               (+  - 10 %)
 </t>
  </si>
  <si>
    <t>Trajan učin tople vode, polazni vod grijanja 60 °C, ΔT = 35K: 331 l/h (+  - 5 %)
 Izlazni učin tople vode kod temperature spremnika 60 °C, ΔT = 35K: 161 l/10 min(+  - 5 %)
 Karakteristika snage NL kod temp. spremnika 60 °C: 1,3
 Sadržaj vruće vode cijevne spirale toplinskog kruga: 5,4 l(+  - 5 %)
 Sadržaj solarne tekućine cijevne spirale solarnog kruga: 9,9 l(+  - 5 %)
 Maksimalni radni tlak: 10 bar
 Maksimalna temperatura tople vode: 85 °C
 Maksimalna temperatura toplinskog kruga: 110 °C
 Maksimalna temperatura solarnog kruga: 110 °C
 Priključak polaznog/povratnog voda grijanja (i solarnog kruga): R1
 Priključak za recirkulaciju: R ¾
 Priključak hladna/topla voda: R1</t>
  </si>
  <si>
    <t>3.1.16.</t>
  </si>
  <si>
    <t>Dobava i ugradnja seta za zaštitu od legionela za solarne spremnike.</t>
  </si>
  <si>
    <t>3.1.17.</t>
  </si>
  <si>
    <t>Dobava i ugradnja sigurnosne grupe za spremnike preko 200 litara i tlak u mreži do 10 bara.</t>
  </si>
  <si>
    <t>3.1.18.</t>
  </si>
  <si>
    <t xml:space="preserve">Dobava i ugradnja standardnog osjetnika koji se koristi kao osjetnik polaznog voda ili kao osjetnik za spremnik u kombinaciji s regulatorima.
</t>
  </si>
  <si>
    <t>3.1.19.</t>
  </si>
  <si>
    <t>Montaža, puštanje u pogon i podešavanje kompletnog sistema solarne pripreme prema parametrima iz projekta i uputama proizvođača opreme uključivo s hidrauličkim balansiranjem krugova razdjelnika.</t>
  </si>
  <si>
    <t>3.1 / SOLARNA PRIPREMA UKUPNO:</t>
  </si>
  <si>
    <t>4 / SOLARNI SUSTAV SVEUKUPNO:</t>
  </si>
  <si>
    <t>4 / HLAĐENJE</t>
  </si>
  <si>
    <t xml:space="preserve">NAPOMENA:
U svim stavkama potrebno je predvidjeti nabavu, transport na gradilište, montažu i spajanje te programiranje potrebne opreme, s ugradnjom kvalitetnog i atestiranog materijala, skele, pomoću stručne i kvalificirane radne snage, sve u skladu s tehničkim propisima i normama. Također, u svim stavkama je predviđena manja građevinska pripomoć u vidu štemanja i izrade odgovarajućih prodora. </t>
  </si>
  <si>
    <t>4.1 / INSTALACIJA HLAĐENJA/GRIJANJA DIZALICOM TOPLINE ZRAK/ZRAK</t>
  </si>
  <si>
    <t>4.1.1 / Vanjske jedinice</t>
  </si>
  <si>
    <t>NAPOMENA:
VRV/VRT (variant refigerent volume / temperature) vanjska jedinica u izvedbi aerotermalne toplinske pumpe sa ugrađenim hermetičkim kompresorima i izmjenjivačem.</t>
  </si>
  <si>
    <t>VRT - konfigurator omogućuje kontinuiranu promjenu temperature isparavanja i kondenzacije radne tvari prema temperaturi okoliša u svrhu dodatne uštede energije  zbog viših temperatura radne tvari.</t>
  </si>
  <si>
    <t>4.1.1.1.</t>
  </si>
  <si>
    <t xml:space="preserve">Dobava i ugradnja vanjske jedinice VRV </t>
  </si>
  <si>
    <t>Qh = 15,5 kW (+  - 5 %)</t>
  </si>
  <si>
    <t>N-hlađenje (nom.) = 4,56 kW    /  (+  - 5 %) 380÷415 V - 50 Hz</t>
  </si>
  <si>
    <t>EER: 3,4(+  - 5 %)</t>
  </si>
  <si>
    <t>Qg = 18 kW(+  - 5 %)</t>
  </si>
  <si>
    <t>N-grijanje (nom.) = 3,97 kW (+  - 5 %)   /   380÷415 V - 50 Hz</t>
  </si>
  <si>
    <t>COP (nom.): 3,9(+  - 5 %)</t>
  </si>
  <si>
    <t>COP (max.): 3,43 (+  - 5 %)</t>
  </si>
  <si>
    <t>ESEER-standardni: 5,23 (+  - 5 %)</t>
  </si>
  <si>
    <t>Tv= 7°C ST (+  - 5 %)</t>
  </si>
  <si>
    <t>Tp = 20°C ST (+  - 5 %)</t>
  </si>
  <si>
    <t>Protok zraka hlađenje: 6.360 m3/h(+  - 5 %)</t>
  </si>
  <si>
    <t>Protok zraka grijanje: 6.360 m3/h(+  - 5 %)</t>
  </si>
  <si>
    <t>Nivo zvučnog tlaka: hlađenje: 51 dBA(+  - 5 %)</t>
  </si>
  <si>
    <t>Nivo zvučne snage: hlađenje: 70 dB(A)(+  - 5 %)</t>
  </si>
  <si>
    <t>Težina ukupno: 104 kg(+  - 5 %)</t>
  </si>
  <si>
    <t>4.1.2 / Unutarnje jedinice</t>
  </si>
  <si>
    <t>NAPOMENA:
Unutarnja  jedinica VRV sustava sa maskom  predviđena za  montažu na zid, opremljena ventilatorom, izmjenjivačem topline s direktnom ekspanzijom freona, elektronskim ekspanzijskim ventilom, te svim potrebnim elementima za zaštitu, kontrolu i regulaciju uređaja i temperature.</t>
  </si>
  <si>
    <t>4.1.2.1.</t>
  </si>
  <si>
    <t>Dobava i ugradnja - Unutarnja jedinica zidna  1</t>
  </si>
  <si>
    <t>Qh = 2,2 kW(+  - 5 %)</t>
  </si>
  <si>
    <t>Qg = 2,5 kW(+  - 5 %)</t>
  </si>
  <si>
    <t>N= 20/30 W (+  - 5 %)- 230 V - 50 Hz</t>
  </si>
  <si>
    <t>4.1.2.2.</t>
  </si>
  <si>
    <t>Dobava i ugradnja - Unutarnja jedinica zidna  2</t>
  </si>
  <si>
    <t>Qh = 3,6 kW(+  - 5 %)</t>
  </si>
  <si>
    <t>Qg = 4 kW(+  - 5 %)</t>
  </si>
  <si>
    <t>4.1.2.3.</t>
  </si>
  <si>
    <t xml:space="preserve">Dobava i ugradnja - Unutarnja jedinica kazetna </t>
  </si>
  <si>
    <t>Qh  = 3,6 kW(+  - 5 %)</t>
  </si>
  <si>
    <t>Qg = 4,0 kW(+  - 5 %)</t>
  </si>
  <si>
    <t>4.1 / INSTALACIJA HLAĐENJA/GRIJANJA DIZALICOM TOPLINE ZRAK/ZRAK UKUPNO:</t>
  </si>
  <si>
    <t>4.2 / REGULACIJA I UPRAVLJANJE</t>
  </si>
  <si>
    <t>4.2.1 / Individualni upravljači</t>
  </si>
  <si>
    <t>4.2.1.1.</t>
  </si>
  <si>
    <t>Dobava i ugradnja touch screen žičanog daljinskog upravljača. Mogućnost bluetooth povezivanja s pametnim telefonom omogućuje dodatne korisničke postavke te servisne napredne postavke za puštanje u pogon i održavanje. Aplikacija je kompatibilna i sa iOS i sa Android uređajima.</t>
  </si>
  <si>
    <t>4.2 / REGULACIJA I UPRAVLJANJE UKUPNO:</t>
  </si>
  <si>
    <t>4.3 / CIJEVNI RAZVOD I PUŠTANJE U POGON</t>
  </si>
  <si>
    <t>4.3.1 / Cijevni razvod</t>
  </si>
  <si>
    <t>4.3.1.1.</t>
  </si>
  <si>
    <t>Izolirani bakreni spojni elementi za razvod medija R-410A za plinsku i tekuću fazu, uključivo redukcije (2 komada po kompletu: plinska + tekuća faza)</t>
  </si>
  <si>
    <t xml:space="preserve">Račva </t>
  </si>
  <si>
    <t>4.3.2 / Puštanje u pogon</t>
  </si>
  <si>
    <t>4.3.2.1.</t>
  </si>
  <si>
    <t>4.3.2.2.</t>
  </si>
  <si>
    <t>Dobava i ugradnja predizoliranih deoksidiranih bakrenih cijevi za razvod radnog medija R32, s vanjskim slojem bijele polietilenske folije, slijedećih dimenzija:</t>
  </si>
  <si>
    <t>4.3.2.3.</t>
  </si>
  <si>
    <t>Dobava i ugradnja PVC-cijevi sa svim prijelaznim komadima i brtvenim materijalom za odvod kondezata iz unutarnjih rashladnih jedinica. U cijenu uključiti sav ovjesni i pričvrsni materijal, te sprovesti do odvodnje uz obavezno sifoniranje.</t>
  </si>
  <si>
    <t>4.3.2.4.</t>
  </si>
  <si>
    <t>4.3.2.5.</t>
  </si>
  <si>
    <t>4.3.2.6.</t>
  </si>
  <si>
    <t>Nadopunjavanje instalacije plinom.</t>
  </si>
  <si>
    <t>4.3 / CIJEVNI RAZVOD I PUŠTANJE U POGON UKUPNO:</t>
  </si>
  <si>
    <t>SVEUKUPNO S PDV-om:</t>
  </si>
  <si>
    <t>STROJARSKE INSTALACIJE</t>
  </si>
  <si>
    <t>OPREMA</t>
  </si>
  <si>
    <t>Iskop rova u zemlji III ktg, dubine od 100 cm, te širine 40-60 cm za polaganje plinovoda, uz potrebno razupiranje rova. U stavku obuhvatiti i izradu manipulacijskih jama kod spoja plinovoda na distributivni plinovod, odnosno kod ugradnje PE_HD sedla.</t>
  </si>
  <si>
    <t>Zatrpavanje rova dubine 80 cm, te širine 40-60cm materijalom od iskopa, po slojevima od 30 cm uz nabijanje i sanaciju. Planiranje viška zemlje i kamena na okoliš uz trasu ili odvoz na deponiju.</t>
  </si>
  <si>
    <t>Iskop rova u zemlji III ktg, dubine od 80-100 cm, te širine  40-60 cm za polaganje priključnog mjerenog plinovoda, uz potrebno razupiranje rova.</t>
  </si>
  <si>
    <t>Dobava i ugradnja plinskog kombi kondenzacijskog aparata, toplinskog učina od 24 do 28 kW, za loženje prirodnim (zemnim) plinom za etažno grijanje i pripremu PTV, turbo izvedbe, uključivo kompletna nadžbukna armatura za spoj aparata s ostalim instalacijama, sigurnosni ventil s manometrom, cirkulacijska crpka, ekspanzijska posuda, plinska slavina, ovjesni pribor (sa zrako/dimovodnim sustavom "odvod/dovod"l. aparata "C-32-x" - vertikalno kroz krov spojem na kombi aparat dužine 2,5 m, 2 koljena 90º, svim elementima za spajanje aparata) kao odvodom kondenzata.</t>
  </si>
  <si>
    <r>
      <rPr>
        <b/>
        <sz val="11"/>
        <rFont val="Tw Cen MT"/>
        <family val="2"/>
        <charset val="238"/>
      </rPr>
      <t>Dobava materijala i izrada zvučne izolacije za zaštitu od topota poda kata.</t>
    </r>
    <r>
      <rPr>
        <sz val="11"/>
        <rFont val="Tw Cen MT"/>
        <family val="2"/>
        <charset val="238"/>
      </rPr>
      <t xml:space="preserve"> Izolacija se sastoji od ploča elastificiranog ekspandiranog polistirena EPS-T, gustoće 25 kg /m3, debljine 3,0 cm. Ploče EPS-T-a polažu se na armiranobetonsku stropnu ploču. Izolaciju zaštititi PE folijom debljine 0,25 mm, s preklopima min. 20 cm. U stavku je uključen sav potreban rad i materijal. Obračun po m2.</t>
    </r>
  </si>
  <si>
    <r>
      <rPr>
        <b/>
        <sz val="11"/>
        <rFont val="Tw Cen MT"/>
        <family val="2"/>
        <charset val="238"/>
      </rPr>
      <t xml:space="preserve">Dobava potpornog materijala, montaža i osiguravanje postojeće nadstrešnice sporednog ulaza </t>
    </r>
    <r>
      <rPr>
        <sz val="11"/>
        <rFont val="Tw Cen MT"/>
        <family val="2"/>
        <charset val="238"/>
      </rPr>
      <t>na postojećoj zgradi jaslica prilikom uklanjanja betonskog stubišta. Obračun po m</t>
    </r>
    <r>
      <rPr>
        <vertAlign val="superscript"/>
        <sz val="11"/>
        <rFont val="Tw Cen MT"/>
        <family val="2"/>
        <charset val="238"/>
      </rPr>
      <t>2</t>
    </r>
    <r>
      <rPr>
        <sz val="11"/>
        <rFont val="Tw Cen MT"/>
        <family val="2"/>
        <charset val="238"/>
      </rPr>
      <t xml:space="preserve">. </t>
    </r>
  </si>
  <si>
    <r>
      <rPr>
        <b/>
        <sz val="11"/>
        <rFont val="Tw Cen MT"/>
        <family val="2"/>
        <charset val="238"/>
      </rPr>
      <t xml:space="preserve">Betoniranje podložnog sloja laganog betona C16/20 debljine 10 cm ispod AB temeljnih traka i stopa </t>
    </r>
    <r>
      <rPr>
        <sz val="11"/>
        <rFont val="Tw Cen MT"/>
        <family val="2"/>
        <charset val="238"/>
      </rPr>
      <t>u prethodno pripremljenom iskopu. U cijeni uključena nabava, transport, ugradnja i njega betona, uz potrebna ispitivanja i dokaze kvalitete.</t>
    </r>
  </si>
  <si>
    <r>
      <rPr>
        <b/>
        <sz val="11"/>
        <rFont val="Tw Cen MT"/>
        <family val="2"/>
        <charset val="238"/>
      </rPr>
      <t>Zidanje dimnjaka</t>
    </r>
    <r>
      <rPr>
        <sz val="11"/>
        <rFont val="Tw Cen MT"/>
        <family val="2"/>
        <charset val="238"/>
      </rPr>
      <t xml:space="preserve">  od opekarskih elemenata s jednim dimovodnim kanalom promjera 20 cm u produžnom vapneno cementnom mortu. Stavka obuhvaća šamotnu cijev s fazonskim komadima, dilatacijsku traku od min.vune i vanjski omotač, te za završetak manšetu od lima 1,5 mm i montažnu armirano – betonsku kapu. Obračun po m' dimnjaka.</t>
    </r>
  </si>
  <si>
    <r>
      <rPr>
        <b/>
        <sz val="11"/>
        <rFont val="Tw Cen MT"/>
        <family val="2"/>
        <charset val="238"/>
      </rPr>
      <t>Izrada cementnog estriha unutarnjih podova kao zaštite izolacijskih slojeva poda</t>
    </r>
    <r>
      <rPr>
        <sz val="11"/>
        <rFont val="Tw Cen MT"/>
        <family val="2"/>
        <charset val="238"/>
      </rPr>
      <t>. Cem. estrih izvesti u debljini 5 cm. U stavku predvidjeti armiranje vlaknima te spužvasti filc debljine 5mm uz rubove radi odvajanja iste od zidova. Gornju površinu izravnati i zagladiti za prihvat podova ljepljenjem ili polaganjem. Obračun po m2 izvedenoga cementnog estriha.</t>
    </r>
  </si>
  <si>
    <r>
      <t xml:space="preserve">Izrada vertikalne hidroizolacije podnožja vanjskih zidova zgrade te podnožja uz vanjske terase i balkone </t>
    </r>
    <r>
      <rPr>
        <sz val="11"/>
        <rFont val="Tw Cen MT"/>
        <family val="2"/>
        <charset val="238"/>
      </rPr>
      <t>preko zida od blok opeke i AB serklaža te AB krovnog nadozida. Hidroizolaciju izvoditi u slojevima:
- hladni premaz 
- dvostruki sloj flexsibilne bitumenske hidroizolacijske trake za zavarivanje s uloškom od staklenog voala, punoplošno zavarene za prethodni sloj.  Traku ugrađivati s preklopima min. širine 10cm. U cijenu stavke uračunati i mort za izravnanje zidanih dijelova ziđa. Obračun po m2.</t>
    </r>
  </si>
  <si>
    <r>
      <rPr>
        <b/>
        <sz val="11"/>
        <rFont val="Tw Cen MT"/>
        <family val="2"/>
        <charset val="238"/>
      </rPr>
      <t>Dobava i ugradnja toplinske izolacije jednostrešnog kosog krovišta nagiba 35º od mineralne vune (MW)</t>
    </r>
    <r>
      <rPr>
        <sz val="11"/>
        <rFont val="Tw Cen MT"/>
        <family val="2"/>
        <charset val="238"/>
      </rPr>
      <t xml:space="preserve"> tlačne čvrstoće 70 kPa (klasa negorivosti A1) u slojevima ukupne debljine 18 cm. Ploče mineralne vune se postavljaju između dvostrukog roštilja drvenih platica dimenzija 6x9cm (drvena podkonstrukcija dvostrukog roštilja uključena u stavku). Drvena podkonstrukcija se pričvršćuje za kosi fert strop. U stavku uključen sav potreban rad i materijal. Obračun po m2 kose površine krova.</t>
    </r>
  </si>
  <si>
    <r>
      <rPr>
        <b/>
        <sz val="11"/>
        <rFont val="Tw Cen MT"/>
        <family val="2"/>
        <charset val="238"/>
      </rPr>
      <t>Dobava i ugradnja toplinske izolacije jednostrešnog kosog krovišta nagiba 37º od mineralne vune (MW)</t>
    </r>
    <r>
      <rPr>
        <sz val="11"/>
        <rFont val="Tw Cen MT"/>
        <family val="2"/>
        <charset val="238"/>
      </rPr>
      <t xml:space="preserve"> tlačne čvrstoće 70 kPa (klasa negorivosti A1) u slojevima ukupne debljine 24 cm. Ploče mineralne vune se postavljaju između drvenih rogova visine 16 cm te između dvostrukog sloja drvenih letava (ispod i iznad drvenih rogova) u sloju debljine 4 cm (podkonstrukcija drvenih letava uključena u stavku). U stavku uključen sav potreban rad i materijal. Obračun po m2 kose površine krova.</t>
    </r>
  </si>
  <si>
    <r>
      <t>m</t>
    </r>
    <r>
      <rPr>
        <vertAlign val="superscript"/>
        <sz val="11"/>
        <rFont val="Tw Cen MT"/>
        <family val="2"/>
        <charset val="238"/>
      </rPr>
      <t>2</t>
    </r>
  </si>
  <si>
    <r>
      <t>Izrada horizontalne hidroizolacije podova na tlu preko</t>
    </r>
    <r>
      <rPr>
        <sz val="11"/>
        <rFont val="Tw Cen MT"/>
        <family val="2"/>
        <charset val="238"/>
      </rPr>
      <t xml:space="preserve"> AB podne ploče prizemlja. Hidroizolaciju izvoditi u slojevima:
- hladni premaz 
- dvostruki sloj flexsibilne bitumenske hidroizolacijske trake za zavarivanje s uloškom od staklenog voala, punoplošno zavarene za prethodni sloj. Hidroizolaciju je potrebno postaviti i na zidove objekta do visine 10 cm. U stavku uključiti i mort za izravnanje zidanog dijela ziđa. Traku ugrađivati s preklopima min. širine 10 cm. Obračun po m2.</t>
    </r>
  </si>
  <si>
    <r>
      <rPr>
        <b/>
        <sz val="11"/>
        <rFont val="Tw Cen MT"/>
        <family val="2"/>
        <charset val="238"/>
      </rPr>
      <t>Izrada termo-izolacijske fasade podnožja terase s dvorišne strane</t>
    </r>
    <r>
      <rPr>
        <sz val="11"/>
        <rFont val="Tw Cen MT"/>
        <family val="2"/>
        <charset val="238"/>
      </rPr>
      <t xml:space="preserve"> izolacijskim pločama - ETICS sustav. Fasadni sustav se sastoji od fasadnih ploča ekstrudiranog polistirena XPS debljine 3cm ljepljenih na hidroizoliranu podlogu od betona specijalnim građevinskim ljepilom. Ploče XPS-a se dodatno učvršćuju plastičnim  pričvrsnicama sa širokom glavom (5kom/m2). Vanjska površina ploča se gleta specijalnim polimercementnim mortom u dva sloja uz armiranje alkalno otpornom tekstilno - staklenom mrežicom u sloju debljine 0,3 cm. Izrada završnog sloja od akrilne (kulir) žbuke debljine 0,2 cm. U cijenu uključiti i kutni profil za zaustavljanje slojeva podnožja zgrade te sve pripremne radnje i radnu skelu. Obračun po m2.</t>
    </r>
  </si>
  <si>
    <r>
      <rPr>
        <b/>
        <sz val="11"/>
        <rFont val="Tw Cen MT"/>
        <family val="2"/>
        <charset val="238"/>
      </rPr>
      <t xml:space="preserve">Dobava i ugradnja aluminizirane polietilenske folije </t>
    </r>
    <r>
      <rPr>
        <sz val="11"/>
        <rFont val="Tw Cen MT"/>
        <family val="2"/>
        <charset val="238"/>
      </rPr>
      <t>u jezgri ojačane tkaninom visokootpornom na kidanje. Folija se postavlja na kosu betonsku podlogu fert stropa jednostrešnog krovišta nagiba 35º, ispod toplinske izolacije s preklopom 10-15 cm. Obračun po m2.</t>
    </r>
  </si>
  <si>
    <r>
      <rPr>
        <b/>
        <sz val="11"/>
        <rFont val="Tw Cen MT"/>
        <family val="2"/>
        <charset val="238"/>
      </rPr>
      <t xml:space="preserve">Dobava i ugradnja polietilenske folije </t>
    </r>
    <r>
      <rPr>
        <sz val="11"/>
        <rFont val="Tw Cen MT"/>
        <family val="2"/>
        <charset val="238"/>
      </rPr>
      <t>d=0,25 mm ljepljene samoljepljivom trakom širine 4 cm. Folija se postavlja na jednostrešnom krovištu nagiba 37º, ispod toplinske izolacije s preklopom 10-15 cm. Obračun po m2.</t>
    </r>
  </si>
  <si>
    <r>
      <rPr>
        <b/>
        <sz val="11"/>
        <rFont val="Tw Cen MT"/>
        <family val="2"/>
        <charset val="238"/>
      </rPr>
      <t>Izrada termo-izolacijske fasade podnožja vanjskih zidova zgrade te podnožja uz vanjske terase i balkone izolacijskim pločama - ETICS sustav.</t>
    </r>
    <r>
      <rPr>
        <sz val="11"/>
        <rFont val="Tw Cen MT"/>
        <family val="2"/>
        <charset val="238"/>
      </rPr>
      <t xml:space="preserve"> Fasadni sustav se sastoji od fasadnih ploča ekstrudiranog polistirena XPS debljine 10cm ljepljenih na hidroizoliranu podlogu od betona specijalnim građevinskim ljepilom. Ploče XPS-a se dodatno učvršćuju plastičnim  pričvrsnicama sa širokom glavom (5kom/m2). Vanjska površina ploča se gleta specijalnim polimercementnim mortom u dva sloja uz armiranje alkalno otpornom tekstilno - staklenom mrežicom u sloju debljine 0,3 cm. Izrada završnog sloja od akrilne (kulir) žbuke debljine 0,2 cm. U cijenu uključiti i kutni profil za zaustavljanje slojeva podnožja zgrade te sve pripremne radnje i radnu skelu. Obračun po m2.</t>
    </r>
  </si>
  <si>
    <t>NAPOMENA:</t>
  </si>
  <si>
    <t>U jedinične cijene stavki obavezno uključiti sve nabave, transporte i ugradnje materijala, sav potrebni rad, osnovni i pomoćni materijal  a sve do potpune funkcionalne gotovosti pojedine stavke, uključivo čišćenje nakon dovršetka i u tijeku radova - ako opisom stavke nije drugačije određeno.</t>
  </si>
  <si>
    <t>Dobava i postava razdjelnika GRO izvedenog kao PVC podžbukni s minimalno 48 mjesta, IP 40 opremljen prema jednopolnoj shemi. Uz sav rad, sitni, spojni i slijedeći materijal:</t>
  </si>
  <si>
    <t xml:space="preserve"> - Uzidni razdjelnik za ugradnju u puni zid, 4 - redni/48, IP40 za unutarnju montažu, komplet, s limenim vratima bravicom s ključem, N i PE sabirnicom: 1 kom</t>
  </si>
  <si>
    <t>Kabel NYY 5x10 mm²: 15m</t>
  </si>
  <si>
    <t>samogasiva cijev PVC CSS32: 15m</t>
  </si>
  <si>
    <t>Katodni odvodnik prenapona TIP 2 za unutarnju montažu, komplet s podnožjem i mostićem za uzemljenje: 1 kom</t>
  </si>
  <si>
    <t>zaštitni uređaj diferencijalne struje FI 40/4p/0,03A: 
1 kom</t>
  </si>
  <si>
    <t>zaštitni uređaj diferencijalne struje FI 25/4p/0,03A:
1 kom</t>
  </si>
  <si>
    <t>Automatski osigurač B6A/6kA/1p: 1 kom</t>
  </si>
  <si>
    <t>Automatski osigurač B10A/6kA/1p: 6 kom</t>
  </si>
  <si>
    <t>Automatski osigurač B16A/6kA/1p: 11 kom</t>
  </si>
  <si>
    <t>Automatski osigurač C20A/6kA/3p: 1 kom</t>
  </si>
  <si>
    <t>Zaštitni prekidač C40A, 3-polni, 10kA: 1 kom</t>
  </si>
  <si>
    <t>Daljinski isklopnik 230V AC, natična montaža: 1 kom</t>
  </si>
  <si>
    <t>Vodič P/F 10mm² smeđi: 9 m</t>
  </si>
  <si>
    <t>Vodič P/F 10mm² plavi: 3 m</t>
  </si>
  <si>
    <t>Vodič P/F 10mm² žutozeleni: 3 m</t>
  </si>
  <si>
    <t>naljepnice sa oznakom strujnih krugova, sistemom zaštite od slučajnog dodira, pločica sa oznakom razdjelnika: 1 komplet</t>
  </si>
  <si>
    <t>provjera i ispitivanje razdjelnika u smislu ocjene sukladnosti, te izdavanje izjave o sukladnosti: 1 komplet</t>
  </si>
  <si>
    <t>izrada jednopolne sheme izvedenog stanja razdjelnika: 1 komplet</t>
  </si>
  <si>
    <t>Dobava i postava razdjelnika RO1 izvedenog kao PVC podžbukni s minimalno 36 mjesta, IP 40 opremljen prema jednopolnoj shemi. Uz sav rad, sitni, spojni i slijedeći materijal:</t>
  </si>
  <si>
    <t>Uzidni razdjelnik za ugradnju u puni zid, 3 - redni/36, IP40 za unutarnju montažu, komplet, s limenim vratima bravicom s ključem, N i PE sabirnicom: 1 kom</t>
  </si>
  <si>
    <t>Kabel NYY 5x6 mm²: 10 m</t>
  </si>
  <si>
    <t>samogasiva cijev PVC CSS32: 10 m</t>
  </si>
  <si>
    <t>zaštitni uređaj diferencijalne struje FI 25/4p/0,03A: 
1 kom</t>
  </si>
  <si>
    <t>Automatski osigurač B16A/6kA/1p: 13 kom</t>
  </si>
  <si>
    <t>Sabirnica 3p, viličasta, izolirana, 1m, 10 mm2, 63A:
1 m</t>
  </si>
  <si>
    <t>naljepnice s oznakom strujnih krugova, sistemom zaštite od slučajnog dodira, pločica s oznakom razdjelnika: 1 komplet</t>
  </si>
  <si>
    <t>ELEKTROINSTALACIJA I RASVJETA</t>
  </si>
  <si>
    <t>Izrada elektroinstalacije jake struje, sitni, spojni i slijedeći materijal:</t>
  </si>
  <si>
    <t>Kabel PP/J 3x0.75mm²</t>
  </si>
  <si>
    <t>Kabel NYM-J 3x1.5mm²</t>
  </si>
  <si>
    <t>Kabel NYM-J 3x2.5mm²</t>
  </si>
  <si>
    <t>Kabel NHXH-FE 3x1.5mm² 180/E90</t>
  </si>
  <si>
    <t>Kabel NYY-J 5x4mm²</t>
  </si>
  <si>
    <t>cijev tlačna podzemna D 40/32 mm crvena</t>
  </si>
  <si>
    <t>samogasiva cijev PVC CSS32</t>
  </si>
  <si>
    <t>samogasiva cijev PVC CSS25</t>
  </si>
  <si>
    <t>samogasiva cijev PVC CSS20</t>
  </si>
  <si>
    <t>samogasiva cijev PVC CSS16</t>
  </si>
  <si>
    <t>kutija Ø 60 mm</t>
  </si>
  <si>
    <t>kutija 3M</t>
  </si>
  <si>
    <t>kutija 4M</t>
  </si>
  <si>
    <t>kutija 7M</t>
  </si>
  <si>
    <t>nosač 1/2M</t>
  </si>
  <si>
    <t>nosač 2M</t>
  </si>
  <si>
    <t>nosač 3M</t>
  </si>
  <si>
    <t>nosač 4M</t>
  </si>
  <si>
    <t>nosač 7M</t>
  </si>
  <si>
    <t>okvir 1/2M</t>
  </si>
  <si>
    <t>okvir 2M</t>
  </si>
  <si>
    <t>okvir 3M</t>
  </si>
  <si>
    <t>okvir 4M</t>
  </si>
  <si>
    <t>okvir 7M</t>
  </si>
  <si>
    <t>kutija razvodna Ø 78 mm</t>
  </si>
  <si>
    <t>kutija razvodna 100x100 mm</t>
  </si>
  <si>
    <t>priključnica shuko p/ž jednofazna</t>
  </si>
  <si>
    <t>priključnica shuko p/ž jednofazna s poklopcem</t>
  </si>
  <si>
    <t>kutija za fiksni priključak p/ž</t>
  </si>
  <si>
    <t>Gips električarski</t>
  </si>
  <si>
    <t>protupožarno tipkalo 1NO+1NC</t>
  </si>
  <si>
    <t>protupanična svjetiljka LED 4W, 3h, 230V, 50Hz, IP65, zidna (izlazi)</t>
  </si>
  <si>
    <t>protupanična svjetiljka LED 4W, 3h, 230V, 50Hz, IP65, stropna</t>
  </si>
  <si>
    <t>sklopka p/ž obična 10A/250V</t>
  </si>
  <si>
    <t>sklopka p/ž križna 10A/250V</t>
  </si>
  <si>
    <t>sklopka p/ž izmjenična 10A/250V</t>
  </si>
  <si>
    <t>Svjetiljka stropna unutarnja 260x1261x70 mm, LED rasvjetno tijelo, povećana zaštita, 100-240 V, 50 Hz, 37 W, 4000 lm, 4000 K, IP20</t>
  </si>
  <si>
    <t>Svjetiljka nadgradna stropna unutarnja, LED rasvjetno tijelo, povećana zaštita, 100-240 V, 50 Hz, 15 W, 4000 K, IP65</t>
  </si>
  <si>
    <t>Svjetiljka nadgradna zidna vanjska LED lampa, zaštićena, bijela, 230V, 50Hz, 17 W, IP65</t>
  </si>
  <si>
    <t>Svjetiljka nadgradna zidna unutarnja LED lampa, zaštićena, bijela, 230V, 50Hz, 17 W</t>
  </si>
  <si>
    <t>Dobava i postava sustava dojave požara i sustava za odimljavanje, uz sav rad, sitni, spojni i slijedeći materijal:</t>
  </si>
  <si>
    <t>Centrala za dojavu požara s jednom petljom
- neproširiva, do 240 uređaja u petlji
- obavezno podešavanje osjetljivosti svih javljača sa centrale u ne manje od dva automatska režima (dnevni i noćni)
- funkcija automatskog testa detektora
- podržava spajanje do 14 izdvojenih upravljačkih panela
- podržava 2-žično ili 4-žično ožičenje sustava
- 3 nadzirana NAC izlaza za razne aplikacije
- 1 NAC alarmni izlaz, 1 NAC izlaz za grešku, 1 resetabilni izlaz, 24Vdc
- 1 relejni izlaz za alarm, 1 relejni izlaz za grešku
- 1 napajački izlaz za napajanje vanjskih uređaja, 24Vdc
- RS485 sučelje za izdvojene upravljačke panele
- moguće upravljanje centralama za gašenje putem RS485 veze
- RS232 konektor za programiranje putem PC-a
- pristup na 2 razine (po EN54 normi)
- samoadresiranje i samoaktivacija svih elemenata s centrale
- ugrađena zujalica, ugrađeno napajanje 27.6Vdc, 4A
- moguć smještaj 2 baterije 12Vdc, 18Ah
- mogućnost umrežavanja u HorNet mrežu do 30 centrala
- podržava Iris, Enea i Apollo protokol
- EN54-2/EN54-4 certifikat, EN12094-1 certifikat za funkciju gašenja
- obavezno mogućnost ugradnje integralnog telefonskog dojavnika
- obavezno mogućnost spajanja na Ethernet računalnu mrežu
- obavezno tekstualni LCD zaslon i funkcijska tipkovnica na hrvatskom jeziku</t>
  </si>
  <si>
    <t>Vatrootporni ormar za smještaj vatrodojavne centrale_x000D_
- izrada od čeličnog pocinčanog lima_x000D__x000D_
- završna obrada plastifikacijom u boji RAL kataloga po specifikaciji naručitelja_x000D__x000D_
- ostakljena vrata izvedena su protupožarnim staklom u klasi F60, debljine 21cm_x000D__x000D_
- ugrađena protupožarna brava po DIN-18250 i cilindar sa tri ključa_x000D__x000D_
- certificiran po ovlaštenim ustanovama u RH_x000D__x000D_
- dimenzije 80x80x25 cm_x000D_</t>
  </si>
  <si>
    <t>Ugradna kartica centrale dojave požara za telefonsku dojavu_x000D_
- obavezno integralni dio centrale za dojavu požara_x000D_
- obavezno mogućnost da se kroz jedan dojavni modul dojavljuju alarmi svih centrala u prstenu_x000D_
- obavezno Contact ID protokol_x000D_
- obavezno dojava alarma ili kvara s točnom adresom svakog uređaja na petlji (grupni alarmi nisu prihvatljivi)_x000D_</t>
  </si>
  <si>
    <t>Analogno-adresabilni optički detektor s izolatorom_x000D_
- obavezno automatsko adresiranje s centrale_x000D_
- obavezno mogućnost ručnog adresiranja s centrale_x000D_
- obavezno podesiva osjetljivost s centrale, posebno za dnevni, posebno za noćni režim_x000D_
- ugraden izolator kratkog spoja_x000D_
- napredni dizajn opticke komore, zaštita od smetnji, dvostruka zaštita od prašine i insekata , zaštitna mrežica sa ultra-malim otvorima (500µm)_x000D_
- trobojna LED vidljiva 360°_x000D_
- mogucnost izbora osjetljivosti detektora i moda rada daljinski putem centrale</t>
  </si>
  <si>
    <t>Analogno-adresabilni termički detektor s izolatorom
- obavezno automatsko adresiranje s centrale_x000D_
- obavezno mogućnost ručnog adresiranja s centrale_x000D_
- obavezno podesiva osjetljivost s centrale, posebno za dnevni, posebno za noćni režim_x000D_
- ugraden izolator kratkog spoja_x000D_
- novi dizajn opticke komore, zaštita od smetnji, dvostruka zaštita od prašine i insekata , zaštitna mrežica sa ultra-malim otvorima (500µm)_x000D_
- trobojna LED vidljiva 360°_x000D_
- mogucnost izbora osjetljivosti detektora i moda rada</t>
  </si>
  <si>
    <t>Bušenje proboja Ø 24 mm kroz betonske zidove debljine do 300 mm</t>
  </si>
  <si>
    <t>Dobava i postava uzemljenja i sustava zaštite od udara munje, uz sav rad, sitni, spojni i slijedeći materijal:</t>
  </si>
  <si>
    <t xml:space="preserve"> - austenitni nehrđajući čelik žica 10mm: 65 kg</t>
  </si>
  <si>
    <t xml:space="preserve"> - austenitni nehrđajući čelik žica 8mm: 40 kg</t>
  </si>
  <si>
    <t xml:space="preserve"> - Multi spojnica austenitni nehrđajući čelik 10/8 mm: 10 kom</t>
  </si>
  <si>
    <t xml:space="preserve"> - Zidni nosač austenitni nehrđajući čelik: 16 kom</t>
  </si>
  <si>
    <t xml:space="preserve"> - Krovni nosač austenitni nehrđajući čelik: 50 kom</t>
  </si>
  <si>
    <t xml:space="preserve"> - Krovni nosač sljemeni austenitni nehrđajući čelik: 10 kom</t>
  </si>
  <si>
    <t xml:space="preserve"> - Nosač za oluk austenitni nehrđajući čelik: 4 kom</t>
  </si>
  <si>
    <t xml:space="preserve"> - Obujmica za oluk austenitni nehrđajući čelik: 4 kom</t>
  </si>
  <si>
    <t xml:space="preserve"> -B150 Premoštenja metalnih masa P/F 25mm² duljine 1m, s podloškama i stopicama: 5 kom</t>
  </si>
  <si>
    <t xml:space="preserve"> - Vodič P/F 10mm² žutozeleni: 80 m</t>
  </si>
  <si>
    <t xml:space="preserve"> - Vodič P/F 6mm² žutozeleni: 60 m</t>
  </si>
  <si>
    <t xml:space="preserve"> - Ormarić sabirnice GIP: 1 kom</t>
  </si>
  <si>
    <t xml:space="preserve"> - Ormarić sabirnice DIP: 4 kom</t>
  </si>
  <si>
    <t xml:space="preserve"> - Mjerni spoj: 4 kom</t>
  </si>
  <si>
    <t xml:space="preserve"> - Zaštita mehanička L=1.5 m: 4 kom</t>
  </si>
  <si>
    <t>Dobava i postava sustava elektroničke komunikacijske mreže, uz sav rad, sitni, spojni i slijedeći materijal:</t>
  </si>
  <si>
    <t xml:space="preserve"> - Montažni betonski zdenac MZD0 s iskopom i ugradnjom: 1 komplet</t>
  </si>
  <si>
    <t xml:space="preserve"> - PEHD cijev Ø50mm: 80 m</t>
  </si>
  <si>
    <t xml:space="preserve"> - Tel. ormarić n/ž za 3 letvice 2/10, bez bravice: 1 kom</t>
  </si>
  <si>
    <t xml:space="preserve"> - Telefonska LSA priključna letvica 2/10, montaža na nosač: 2 kom </t>
  </si>
  <si>
    <t xml:space="preserve"> - Ormarić optički: 1 kom</t>
  </si>
  <si>
    <t xml:space="preserve"> - samogasiva cijev PVC CSS32: 30 m</t>
  </si>
  <si>
    <t xml:space="preserve"> - samogasiva cijev PVC CSS25: 100 m</t>
  </si>
  <si>
    <t xml:space="preserve"> - kabel Cat. 6a F/FTP 4x2x0.5 mm: 15 m</t>
  </si>
  <si>
    <t xml:space="preserve"> - Kabel optički U-DQ(ZN)BH multimode 8G50/125 8 niti: 15 m</t>
  </si>
  <si>
    <t xml:space="preserve"> - kabel Cat. 6a U/UTP 4x2x0.4 mm: 100 m</t>
  </si>
  <si>
    <t xml:space="preserve"> - modul keystone RJ45 cat.6: 7 kom</t>
  </si>
  <si>
    <t xml:space="preserve"> - Kućni komunikacijski razdjelnik, 2-redni, 3x230V, ravna vrata, bijele boje: 1 kom </t>
  </si>
  <si>
    <t xml:space="preserve"> - antena UHF triple, nosač antene, razdjelnik 1 ulaz - 8 izlaza, antensko napajanje, koaksijalni kabel 120 m, priključnica TV 7 kom, F-konektori: 1 komplet</t>
  </si>
  <si>
    <t>Ispitivanje elektroinstalacije (mjerenje otpora izolacije vodiča, mjerenje otpora petlje i struje kratkog spoja, ispitivanje djelotvornosti sistema zaštite od indirektnog napona dodira i mjerenje otpora uzemljivača), te izrada zapisnika o navedenim ispitivanjima u tri primjerka. Stavka obuhvaća:</t>
  </si>
  <si>
    <t xml:space="preserve"> - ispitivanje instalacije sustava zaštite od udara munje, te izrada revizijske knjige o navedenim ispitivanjima u dva primjerka: 1 komplet</t>
  </si>
  <si>
    <t xml:space="preserve"> - ispitivanje elektroničke komunikacijske mreže, te izrada zapisnika o navedenim ispitivanjima u tri primjerka: 1 komplet</t>
  </si>
  <si>
    <t xml:space="preserve"> - izrada crteža izvedenog stanja elektroinstalacije u tri primjerka: 1 komplet</t>
  </si>
  <si>
    <t>01.</t>
  </si>
  <si>
    <t>02.</t>
  </si>
  <si>
    <t>03.</t>
  </si>
  <si>
    <t>04.</t>
  </si>
  <si>
    <t>05.</t>
  </si>
  <si>
    <t>06.</t>
  </si>
  <si>
    <t>07.</t>
  </si>
  <si>
    <t>UKUPNO ELEKTROTEHNIČKE INSTALACIJE</t>
  </si>
  <si>
    <t>UKUPNO PDV</t>
  </si>
  <si>
    <t>SVEUKUPNO</t>
  </si>
  <si>
    <r>
      <t>Sabirnica 3p, viličasta, izolirana, 1m, 10 mm</t>
    </r>
    <r>
      <rPr>
        <vertAlign val="superscript"/>
        <sz val="10"/>
        <rFont val="Arial"/>
        <family val="2"/>
        <charset val="238"/>
      </rPr>
      <t>2</t>
    </r>
    <r>
      <rPr>
        <sz val="10"/>
        <rFont val="Arial"/>
        <family val="2"/>
        <charset val="238"/>
      </rPr>
      <t>, 63A:
1 m</t>
    </r>
  </si>
  <si>
    <r>
      <t xml:space="preserve"> - Strojni iskop s odlaganjem 0,5 m od ruba iskopa: 13 m</t>
    </r>
    <r>
      <rPr>
        <vertAlign val="superscript"/>
        <sz val="10"/>
        <rFont val="Arial"/>
        <family val="2"/>
        <charset val="238"/>
      </rPr>
      <t>3</t>
    </r>
  </si>
  <si>
    <t>ukupno:</t>
  </si>
  <si>
    <t xml:space="preserve"> - GRAĐEVINSKO - OBRTNIČKIH RADOVA</t>
  </si>
  <si>
    <t xml:space="preserve"> - VODOVODA I KANALIZACIJE</t>
  </si>
  <si>
    <t xml:space="preserve"> - ELEKTROTEHNIČKIH INSTALACIJA</t>
  </si>
  <si>
    <t xml:space="preserve"> - STROJARSKIH INSTALACIJA</t>
  </si>
  <si>
    <t xml:space="preserve"> - OPREME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</si>
</sst>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_k_n"/>
    <numFmt numFmtId="165" formatCode="_-* #,##0.00\ _k_n_-;\-* #,##0.00\ _k_n_-;_-* &quot;-&quot;??\ _k_n_-;_-@_-"/>
    <numFmt numFmtId="166" formatCode="#,##0.00\ &quot;kn&quot;"/>
    <numFmt numFmtId="167" formatCode="0.0"/>
  </numFmts>
  <fonts count="62">
    <font>
      <sz val="10"/>
      <name val="Arial"/>
      <charset val="238"/>
    </font>
    <font>
      <sz val="14"/>
      <name val="Arial"/>
      <family val="2"/>
      <charset val="238"/>
    </font>
    <font>
      <b/>
      <sz val="12"/>
      <name val="Tw Cen MT"/>
      <family val="2"/>
      <charset val="238"/>
    </font>
    <font>
      <sz val="12"/>
      <name val="Tw Cen MT"/>
      <family val="2"/>
      <charset val="238"/>
    </font>
    <font>
      <sz val="12"/>
      <name val="Arial"/>
      <family val="2"/>
      <charset val="238"/>
    </font>
    <font>
      <sz val="10"/>
      <color rgb="FFFF0000"/>
      <name val="Arial"/>
      <family val="2"/>
      <charset val="238"/>
    </font>
    <font>
      <b/>
      <sz val="11"/>
      <name val="Tw Cen MT"/>
      <family val="2"/>
      <charset val="238"/>
    </font>
    <font>
      <sz val="11"/>
      <color rgb="FFFF0000"/>
      <name val="Arial"/>
      <family val="2"/>
      <charset val="238"/>
    </font>
    <font>
      <b/>
      <sz val="11"/>
      <color rgb="FFFF0000"/>
      <name val="Tw Cen MT"/>
      <family val="2"/>
      <charset val="238"/>
    </font>
    <font>
      <b/>
      <i/>
      <sz val="11"/>
      <color rgb="FFFF0000"/>
      <name val="Tw Cen MT"/>
      <family val="2"/>
      <charset val="238"/>
    </font>
    <font>
      <sz val="11"/>
      <name val="Tw Cen MT"/>
      <family val="2"/>
      <charset val="238"/>
    </font>
    <font>
      <sz val="11"/>
      <color rgb="FFFF0000"/>
      <name val="Tw Cen MT"/>
      <family val="2"/>
      <charset val="238"/>
    </font>
    <font>
      <i/>
      <sz val="11"/>
      <color rgb="FFFF0000"/>
      <name val="Tw Cen MT"/>
      <family val="2"/>
      <charset val="238"/>
    </font>
    <font>
      <sz val="11"/>
      <color rgb="FFFF0000"/>
      <name val="Century Gothic"/>
      <family val="2"/>
      <charset val="238"/>
    </font>
    <font>
      <sz val="11"/>
      <name val="Arial"/>
      <family val="2"/>
      <charset val="238"/>
    </font>
    <font>
      <b/>
      <sz val="11"/>
      <name val="Arial"/>
      <family val="2"/>
      <charset val="238"/>
    </font>
    <font>
      <sz val="11"/>
      <color theme="1"/>
      <name val="Tw Cen MT"/>
      <family val="2"/>
      <charset val="238"/>
    </font>
    <font>
      <b/>
      <sz val="11"/>
      <color theme="1"/>
      <name val="Tw Cen MT"/>
      <family val="2"/>
      <charset val="238"/>
    </font>
    <font>
      <i/>
      <sz val="11"/>
      <color theme="1"/>
      <name val="Tw Cen MT"/>
      <family val="2"/>
      <charset val="238"/>
    </font>
    <font>
      <sz val="8"/>
      <name val="Arial Narrow"/>
      <family val="2"/>
      <charset val="238"/>
    </font>
    <font>
      <sz val="10"/>
      <name val="Arial Narrow"/>
      <family val="2"/>
      <charset val="238"/>
    </font>
    <font>
      <b/>
      <sz val="10"/>
      <name val="Arial Narrow"/>
      <family val="2"/>
      <charset val="238"/>
    </font>
    <font>
      <sz val="10"/>
      <color indexed="10"/>
      <name val="Arial Narrow"/>
      <family val="2"/>
      <charset val="238"/>
    </font>
    <font>
      <sz val="10"/>
      <name val="Arial"/>
      <family val="2"/>
      <charset val="238"/>
    </font>
    <font>
      <sz val="10"/>
      <color indexed="8"/>
      <name val="Arial"/>
      <family val="2"/>
      <charset val="238"/>
    </font>
    <font>
      <sz val="10"/>
      <color theme="1"/>
      <name val="Arial"/>
      <family val="2"/>
      <charset val="238"/>
    </font>
    <font>
      <b/>
      <sz val="10"/>
      <name val="Arial"/>
      <family val="2"/>
      <charset val="238"/>
    </font>
    <font>
      <sz val="9"/>
      <name val="Arial"/>
      <family val="2"/>
      <charset val="238"/>
    </font>
    <font>
      <sz val="10"/>
      <color indexed="9"/>
      <name val="Arial"/>
      <family val="2"/>
      <charset val="238"/>
    </font>
    <font>
      <sz val="10"/>
      <color indexed="10"/>
      <name val="Arial"/>
      <family val="2"/>
      <charset val="238"/>
    </font>
    <font>
      <b/>
      <sz val="11"/>
      <name val="Arial"/>
      <family val="2"/>
      <charset val="238"/>
    </font>
    <font>
      <sz val="11"/>
      <name val="Arial"/>
      <family val="2"/>
      <charset val="238"/>
    </font>
    <font>
      <sz val="11"/>
      <name val="Tw Cen MT"/>
      <family val="2"/>
      <charset val="238"/>
    </font>
    <font>
      <b/>
      <sz val="11"/>
      <name val="Tw Cen MT"/>
      <family val="2"/>
      <charset val="238"/>
    </font>
    <font>
      <b/>
      <i/>
      <sz val="11"/>
      <name val="Tw Cen MT"/>
      <family val="2"/>
      <charset val="238"/>
    </font>
    <font>
      <i/>
      <sz val="11"/>
      <name val="Tw Cen MT"/>
      <family val="2"/>
      <charset val="238"/>
    </font>
    <font>
      <i/>
      <sz val="11"/>
      <color theme="1"/>
      <name val="Tw Cen MT"/>
      <family val="2"/>
      <charset val="238"/>
    </font>
    <font>
      <sz val="11"/>
      <color indexed="9"/>
      <name val="Tw Cen MT"/>
      <family val="2"/>
      <charset val="238"/>
    </font>
    <font>
      <sz val="11"/>
      <color rgb="FFFF0000"/>
      <name val="Tw Cen MT"/>
      <family val="2"/>
      <charset val="238"/>
    </font>
    <font>
      <b/>
      <sz val="11"/>
      <color rgb="FFFF0000"/>
      <name val="Tw Cen MT"/>
      <family val="2"/>
      <charset val="238"/>
    </font>
    <font>
      <sz val="11"/>
      <color indexed="10"/>
      <name val="Tw Cen MT"/>
      <family val="2"/>
      <charset val="238"/>
    </font>
    <font>
      <sz val="10"/>
      <name val="Tw Cen MT"/>
      <family val="2"/>
      <charset val="238"/>
    </font>
    <font>
      <sz val="9"/>
      <name val="Tw Cen MT"/>
      <family val="2"/>
      <charset val="238"/>
    </font>
    <font>
      <sz val="11"/>
      <color theme="1"/>
      <name val="Calibri"/>
      <family val="2"/>
      <charset val="238"/>
      <scheme val="minor"/>
    </font>
    <font>
      <sz val="10"/>
      <name val="Swis721 BT"/>
      <family val="2"/>
    </font>
    <font>
      <b/>
      <sz val="11"/>
      <color theme="1"/>
      <name val="SimSun"/>
    </font>
    <font>
      <vertAlign val="superscript"/>
      <sz val="11"/>
      <name val="Tw Cen MT"/>
      <family val="2"/>
      <charset val="238"/>
    </font>
    <font>
      <b/>
      <i/>
      <sz val="11"/>
      <color theme="1"/>
      <name val="Tw Cen MT"/>
      <family val="2"/>
      <charset val="238"/>
    </font>
    <font>
      <sz val="12.1"/>
      <name val="Tw Cen MT"/>
      <family val="2"/>
      <charset val="238"/>
    </font>
    <font>
      <sz val="10"/>
      <name val="Arial"/>
      <family val="2"/>
      <charset val="238"/>
    </font>
    <font>
      <sz val="10"/>
      <color rgb="FFFF0000"/>
      <name val="Arial Narrow"/>
      <family val="2"/>
      <charset val="238"/>
    </font>
    <font>
      <b/>
      <sz val="10"/>
      <color rgb="FFFF0000"/>
      <name val="Arial Narrow"/>
      <family val="2"/>
      <charset val="238"/>
    </font>
    <font>
      <b/>
      <sz val="11"/>
      <name val="Tw Cen MT"/>
      <family val="2"/>
      <charset val="238"/>
    </font>
    <font>
      <sz val="11"/>
      <name val="Tw Cen MT"/>
      <family val="2"/>
      <charset val="238"/>
    </font>
    <font>
      <b/>
      <sz val="14"/>
      <name val="Arial"/>
      <family val="2"/>
      <charset val="238"/>
    </font>
    <font>
      <b/>
      <sz val="14"/>
      <name val="Arial Narrow"/>
      <family val="2"/>
      <charset val="238"/>
    </font>
    <font>
      <b/>
      <i/>
      <sz val="10"/>
      <name val="Arial"/>
      <family val="2"/>
      <charset val="238"/>
    </font>
    <font>
      <vertAlign val="superscript"/>
      <sz val="10"/>
      <name val="Arial"/>
      <family val="2"/>
      <charset val="238"/>
    </font>
    <font>
      <sz val="10"/>
      <name val="Arial"/>
      <charset val="238"/>
    </font>
    <font>
      <b/>
      <sz val="10"/>
      <name val="Arial"/>
      <charset val="238"/>
    </font>
    <font>
      <sz val="11"/>
      <color theme="1"/>
      <name val="Calibri"/>
      <charset val="238"/>
      <scheme val="minor"/>
    </font>
    <font>
      <sz val="10"/>
      <name val="Swis721 BT"/>
      <charset val="134"/>
    </font>
  </fonts>
  <fills count="3">
    <fill>
      <patternFill patternType="none"/>
    </fill>
    <fill>
      <patternFill patternType="gray125"/>
    </fill>
    <fill>
      <patternFill patternType="solid">
        <fgColor indexed="22"/>
        <bgColor indexed="64"/>
      </patternFill>
    </fill>
  </fills>
  <borders count="30">
    <border>
      <left/>
      <right/>
      <top/>
      <bottom/>
      <diagonal/>
    </border>
    <border>
      <left/>
      <right/>
      <top/>
      <bottom style="thin">
        <color auto="1"/>
      </bottom>
      <diagonal/>
    </border>
    <border>
      <left/>
      <right/>
      <top/>
      <bottom style="double">
        <color auto="1"/>
      </bottom>
      <diagonal/>
    </border>
    <border>
      <left/>
      <right/>
      <top style="thin">
        <color auto="1"/>
      </top>
      <bottom style="thin">
        <color auto="1"/>
      </bottom>
      <diagonal/>
    </border>
    <border>
      <left/>
      <right/>
      <top style="thin">
        <color auto="1"/>
      </top>
      <bottom/>
      <diagonal/>
    </border>
    <border>
      <left/>
      <right/>
      <top style="thin">
        <color auto="1"/>
      </top>
      <bottom style="double">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style="thin">
        <color auto="1"/>
      </left>
      <right style="thin">
        <color auto="1"/>
      </right>
      <top/>
      <bottom style="double">
        <color auto="1"/>
      </bottom>
      <diagonal/>
    </border>
    <border>
      <left/>
      <right style="thin">
        <color auto="1"/>
      </right>
      <top/>
      <bottom style="double">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hair">
        <color auto="1"/>
      </right>
      <top/>
      <bottom/>
      <diagonal/>
    </border>
    <border>
      <left style="hair">
        <color auto="1"/>
      </left>
      <right style="hair">
        <color auto="1"/>
      </right>
      <top style="hair">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hair">
        <color auto="1"/>
      </left>
      <right style="hair">
        <color auto="1"/>
      </right>
      <top style="hair">
        <color auto="1"/>
      </top>
      <bottom style="double">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indexed="64"/>
      </left>
      <right style="thin">
        <color indexed="64"/>
      </right>
      <top style="thin">
        <color indexed="64"/>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auto="1"/>
      </left>
      <right/>
      <top/>
      <bottom style="thin">
        <color auto="1"/>
      </bottom>
      <diagonal/>
    </border>
    <border>
      <left style="thin">
        <color indexed="64"/>
      </left>
      <right/>
      <top style="thin">
        <color indexed="64"/>
      </top>
      <bottom/>
      <diagonal/>
    </border>
  </borders>
  <cellStyleXfs count="43">
    <xf numFmtId="0" fontId="0" fillId="0" borderId="0"/>
    <xf numFmtId="0" fontId="43" fillId="0" borderId="0"/>
    <xf numFmtId="0" fontId="44" fillId="0" borderId="0"/>
    <xf numFmtId="0" fontId="23" fillId="0" borderId="0"/>
    <xf numFmtId="0" fontId="43" fillId="0" borderId="0"/>
    <xf numFmtId="0" fontId="23" fillId="0" borderId="0"/>
    <xf numFmtId="0" fontId="23" fillId="0" borderId="0"/>
    <xf numFmtId="0" fontId="23" fillId="0" borderId="0"/>
    <xf numFmtId="0" fontId="4" fillId="0" borderId="0"/>
    <xf numFmtId="0" fontId="44" fillId="0" borderId="0"/>
    <xf numFmtId="0" fontId="23" fillId="0" borderId="0"/>
    <xf numFmtId="0" fontId="23" fillId="0" borderId="0"/>
    <xf numFmtId="0" fontId="23" fillId="0" borderId="0"/>
    <xf numFmtId="0" fontId="23" fillId="0" borderId="0"/>
    <xf numFmtId="0" fontId="43" fillId="0" borderId="0"/>
    <xf numFmtId="0" fontId="23" fillId="0" borderId="0"/>
    <xf numFmtId="0" fontId="23" fillId="0" borderId="0"/>
    <xf numFmtId="165" fontId="23"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0" fontId="60" fillId="0" borderId="0"/>
    <xf numFmtId="0" fontId="61" fillId="0" borderId="0"/>
    <xf numFmtId="0" fontId="58" fillId="0" borderId="0"/>
    <xf numFmtId="0" fontId="60" fillId="0" borderId="0"/>
    <xf numFmtId="0" fontId="58" fillId="0" borderId="0"/>
    <xf numFmtId="0" fontId="58" fillId="0" borderId="0"/>
    <xf numFmtId="0" fontId="58" fillId="0" borderId="0"/>
    <xf numFmtId="0" fontId="61" fillId="0" borderId="0"/>
    <xf numFmtId="0" fontId="58" fillId="0" borderId="0"/>
    <xf numFmtId="0" fontId="58" fillId="0" borderId="0"/>
    <xf numFmtId="0" fontId="58" fillId="0" borderId="0"/>
    <xf numFmtId="0" fontId="58" fillId="0" borderId="0"/>
    <xf numFmtId="0" fontId="60" fillId="0" borderId="0"/>
    <xf numFmtId="0" fontId="58" fillId="0" borderId="0"/>
    <xf numFmtId="165" fontId="58" fillId="0" borderId="0" applyFont="0" applyFill="0" applyBorder="0" applyAlignment="0" applyProtection="0"/>
    <xf numFmtId="165" fontId="58" fillId="0" borderId="0" applyFont="0" applyFill="0" applyBorder="0" applyAlignment="0" applyProtection="0"/>
    <xf numFmtId="165" fontId="58" fillId="0" borderId="0" applyFont="0" applyFill="0" applyBorder="0" applyAlignment="0" applyProtection="0"/>
    <xf numFmtId="165" fontId="58" fillId="0" borderId="0" applyFont="0" applyFill="0" applyBorder="0" applyAlignment="0" applyProtection="0"/>
    <xf numFmtId="165" fontId="58" fillId="0" borderId="0" applyFont="0" applyFill="0" applyBorder="0" applyAlignment="0" applyProtection="0"/>
    <xf numFmtId="165" fontId="58" fillId="0" borderId="0" applyFont="0" applyFill="0" applyBorder="0" applyAlignment="0" applyProtection="0"/>
  </cellStyleXfs>
  <cellXfs count="773">
    <xf numFmtId="0" fontId="0" fillId="0" borderId="0" xfId="0"/>
    <xf numFmtId="0" fontId="2" fillId="0" borderId="0" xfId="0" applyFont="1" applyAlignment="1">
      <alignment horizontal="left" vertical="top"/>
    </xf>
    <xf numFmtId="0" fontId="3" fillId="0" borderId="0" xfId="0" applyFont="1" applyAlignment="1">
      <alignment horizontal="center" vertical="top"/>
    </xf>
    <xf numFmtId="0" fontId="3" fillId="0" borderId="0" xfId="0" applyFont="1" applyAlignment="1">
      <alignment horizontal="left" vertical="top" indent="1"/>
    </xf>
    <xf numFmtId="165" fontId="3" fillId="0" borderId="0" xfId="17" applyFont="1" applyAlignment="1">
      <alignment horizontal="center" vertical="top"/>
    </xf>
    <xf numFmtId="0" fontId="3" fillId="0" borderId="0" xfId="0" applyFont="1" applyAlignment="1">
      <alignment horizontal="left" indent="1"/>
    </xf>
    <xf numFmtId="165" fontId="3" fillId="0" borderId="0" xfId="17" applyFont="1" applyBorder="1" applyAlignment="1">
      <alignment horizontal="center" vertical="top"/>
    </xf>
    <xf numFmtId="165" fontId="3" fillId="0" borderId="0" xfId="17" applyFont="1" applyAlignment="1">
      <alignment horizontal="center" wrapText="1"/>
    </xf>
    <xf numFmtId="165" fontId="3" fillId="0" borderId="0" xfId="17" applyFont="1" applyAlignment="1">
      <alignment wrapText="1"/>
    </xf>
    <xf numFmtId="165" fontId="3" fillId="0" borderId="0" xfId="17" applyFont="1" applyBorder="1" applyAlignment="1">
      <alignment wrapText="1"/>
    </xf>
    <xf numFmtId="0" fontId="3" fillId="0" borderId="1" xfId="0" applyFont="1" applyBorder="1" applyAlignment="1">
      <alignment horizontal="left" indent="1"/>
    </xf>
    <xf numFmtId="165" fontId="3" fillId="0" borderId="1" xfId="17" applyFont="1" applyBorder="1" applyAlignment="1">
      <alignment horizontal="center" vertical="top"/>
    </xf>
    <xf numFmtId="0" fontId="3" fillId="0" borderId="0" xfId="0" applyFont="1" applyAlignment="1">
      <alignment horizontal="right" vertical="top"/>
    </xf>
    <xf numFmtId="165" fontId="3" fillId="0" borderId="0" xfId="0" applyNumberFormat="1" applyFont="1" applyAlignment="1">
      <alignment horizontal="center"/>
    </xf>
    <xf numFmtId="0" fontId="3" fillId="0" borderId="2" xfId="0" applyFont="1" applyBorder="1" applyAlignment="1">
      <alignment horizontal="right" vertical="top"/>
    </xf>
    <xf numFmtId="165" fontId="3" fillId="0" borderId="2" xfId="0" applyNumberFormat="1" applyFont="1" applyBorder="1" applyAlignment="1">
      <alignment horizontal="center"/>
    </xf>
    <xf numFmtId="0" fontId="2" fillId="0" borderId="0" xfId="0" applyFont="1" applyAlignment="1">
      <alignment horizontal="right" vertical="top"/>
    </xf>
    <xf numFmtId="165" fontId="2" fillId="0" borderId="0" xfId="0" applyNumberFormat="1" applyFont="1" applyAlignment="1">
      <alignment horizontal="center"/>
    </xf>
    <xf numFmtId="0" fontId="3" fillId="0" borderId="0" xfId="0" applyFont="1" applyAlignment="1">
      <alignment horizontal="justify" vertical="top"/>
    </xf>
    <xf numFmtId="0" fontId="3" fillId="0" borderId="0" xfId="0" applyFont="1" applyAlignment="1">
      <alignment horizontal="center"/>
    </xf>
    <xf numFmtId="0" fontId="4" fillId="0" borderId="0" xfId="0" applyFont="1" applyAlignment="1">
      <alignment horizontal="center" vertical="top"/>
    </xf>
    <xf numFmtId="0" fontId="4" fillId="0" borderId="0" xfId="0" applyFont="1" applyAlignment="1">
      <alignment horizontal="justify" vertical="top"/>
    </xf>
    <xf numFmtId="0" fontId="4" fillId="0" borderId="0" xfId="0" applyFont="1" applyAlignment="1">
      <alignment horizontal="center"/>
    </xf>
    <xf numFmtId="165" fontId="4" fillId="0" borderId="0" xfId="17" applyFont="1" applyBorder="1" applyAlignment="1">
      <alignment wrapText="1"/>
    </xf>
    <xf numFmtId="0" fontId="5" fillId="0" borderId="0" xfId="0" applyFont="1"/>
    <xf numFmtId="0" fontId="6" fillId="0" borderId="0" xfId="0" applyFont="1"/>
    <xf numFmtId="0" fontId="7" fillId="0" borderId="0" xfId="0" applyFont="1"/>
    <xf numFmtId="0" fontId="8" fillId="0" borderId="0" xfId="0" applyFont="1" applyAlignment="1">
      <alignment vertical="top"/>
    </xf>
    <xf numFmtId="0" fontId="9" fillId="0" borderId="0" xfId="0" applyFont="1" applyAlignment="1">
      <alignment horizontal="left" vertical="top" wrapText="1"/>
    </xf>
    <xf numFmtId="0" fontId="8" fillId="0" borderId="0" xfId="0" applyFont="1" applyAlignment="1">
      <alignment horizontal="center"/>
    </xf>
    <xf numFmtId="4" fontId="8" fillId="0" borderId="0" xfId="0" applyNumberFormat="1" applyFont="1"/>
    <xf numFmtId="0" fontId="10" fillId="0" borderId="3" xfId="0" applyFont="1" applyBorder="1" applyAlignment="1">
      <alignment horizontal="center"/>
    </xf>
    <xf numFmtId="4" fontId="10" fillId="0" borderId="3" xfId="0" applyNumberFormat="1" applyFont="1" applyBorder="1"/>
    <xf numFmtId="0" fontId="8" fillId="0" borderId="0" xfId="0" applyFont="1" applyAlignment="1">
      <alignment horizontal="right" vertical="top"/>
    </xf>
    <xf numFmtId="0" fontId="11" fillId="0" borderId="0" xfId="0" applyFont="1" applyAlignment="1">
      <alignment horizontal="center"/>
    </xf>
    <xf numFmtId="4" fontId="11" fillId="0" borderId="0" xfId="0" applyNumberFormat="1" applyFont="1"/>
    <xf numFmtId="0" fontId="6" fillId="0" borderId="4" xfId="0" applyFont="1" applyBorder="1" applyAlignment="1">
      <alignment horizontal="right" vertical="top"/>
    </xf>
    <xf numFmtId="0" fontId="10" fillId="0" borderId="4" xfId="0" applyFont="1" applyBorder="1" applyAlignment="1">
      <alignment horizontal="center"/>
    </xf>
    <xf numFmtId="4" fontId="10" fillId="0" borderId="4" xfId="0" applyNumberFormat="1" applyFont="1" applyBorder="1"/>
    <xf numFmtId="0" fontId="8" fillId="0" borderId="4" xfId="0" applyFont="1" applyBorder="1" applyAlignment="1">
      <alignment horizontal="right" vertical="top"/>
    </xf>
    <xf numFmtId="0" fontId="11" fillId="0" borderId="4" xfId="0" applyFont="1" applyBorder="1" applyAlignment="1">
      <alignment horizontal="center"/>
    </xf>
    <xf numFmtId="4" fontId="11" fillId="0" borderId="4" xfId="0" applyNumberFormat="1" applyFont="1" applyBorder="1"/>
    <xf numFmtId="0" fontId="8" fillId="0" borderId="3" xfId="0" applyFont="1" applyBorder="1" applyAlignment="1">
      <alignment horizontal="right" vertical="top"/>
    </xf>
    <xf numFmtId="0" fontId="11" fillId="0" borderId="3" xfId="0" applyFont="1" applyBorder="1" applyAlignment="1">
      <alignment horizontal="center"/>
    </xf>
    <xf numFmtId="4" fontId="11" fillId="0" borderId="3" xfId="0" applyNumberFormat="1" applyFont="1" applyBorder="1"/>
    <xf numFmtId="0" fontId="6" fillId="0" borderId="0" xfId="0" applyFont="1" applyAlignment="1">
      <alignment horizontal="right" vertical="top"/>
    </xf>
    <xf numFmtId="0" fontId="8" fillId="0" borderId="1" xfId="0" applyFont="1" applyBorder="1" applyAlignment="1">
      <alignment horizontal="right" vertical="top"/>
    </xf>
    <xf numFmtId="0" fontId="11" fillId="0" borderId="1" xfId="0" applyFont="1" applyBorder="1" applyAlignment="1">
      <alignment horizontal="center"/>
    </xf>
    <xf numFmtId="4" fontId="11" fillId="0" borderId="1" xfId="0" applyNumberFormat="1" applyFont="1" applyBorder="1"/>
    <xf numFmtId="0" fontId="8" fillId="0" borderId="0" xfId="0" applyFont="1" applyAlignment="1">
      <alignment horizontal="left" vertical="top"/>
    </xf>
    <xf numFmtId="0" fontId="6" fillId="0" borderId="0" xfId="0" applyFont="1" applyAlignment="1">
      <alignment wrapText="1"/>
    </xf>
    <xf numFmtId="0" fontId="10" fillId="0" borderId="0" xfId="0" applyFont="1" applyAlignment="1">
      <alignment horizontal="center"/>
    </xf>
    <xf numFmtId="4" fontId="10" fillId="0" borderId="0" xfId="0" applyNumberFormat="1" applyFont="1"/>
    <xf numFmtId="0" fontId="6" fillId="0" borderId="3" xfId="0" applyFont="1" applyBorder="1" applyAlignment="1">
      <alignment horizontal="right" vertical="top"/>
    </xf>
    <xf numFmtId="0" fontId="6" fillId="0" borderId="3" xfId="0" applyFont="1" applyBorder="1" applyAlignment="1">
      <alignment vertical="top" wrapText="1"/>
    </xf>
    <xf numFmtId="0" fontId="6" fillId="0" borderId="0" xfId="0" applyFont="1" applyBorder="1" applyAlignment="1">
      <alignment horizontal="right" vertical="top"/>
    </xf>
    <xf numFmtId="0" fontId="10" fillId="0" borderId="0" xfId="0" applyFont="1" applyBorder="1" applyAlignment="1">
      <alignment horizontal="center"/>
    </xf>
    <xf numFmtId="4" fontId="10" fillId="0" borderId="0" xfId="0" applyNumberFormat="1" applyFont="1" applyBorder="1"/>
    <xf numFmtId="0" fontId="6" fillId="0" borderId="5" xfId="0" applyFont="1" applyBorder="1" applyAlignment="1">
      <alignment horizontal="right" vertical="top"/>
    </xf>
    <xf numFmtId="0" fontId="6" fillId="0" borderId="5" xfId="0" applyFont="1" applyBorder="1" applyAlignment="1">
      <alignment wrapText="1"/>
    </xf>
    <xf numFmtId="0" fontId="10" fillId="0" borderId="5" xfId="0" applyFont="1" applyBorder="1" applyAlignment="1">
      <alignment horizontal="center"/>
    </xf>
    <xf numFmtId="4" fontId="11" fillId="0" borderId="5" xfId="0" applyNumberFormat="1" applyFont="1" applyBorder="1"/>
    <xf numFmtId="4" fontId="6" fillId="0" borderId="5" xfId="0" applyNumberFormat="1" applyFont="1" applyBorder="1"/>
    <xf numFmtId="0" fontId="11" fillId="0" borderId="0" xfId="0" applyFont="1" applyAlignment="1">
      <alignment horizontal="right" vertical="top"/>
    </xf>
    <xf numFmtId="0" fontId="11" fillId="0" borderId="0" xfId="0" applyFont="1" applyAlignment="1" applyProtection="1">
      <alignment horizontal="justify"/>
      <protection hidden="1"/>
    </xf>
    <xf numFmtId="0" fontId="8" fillId="0" borderId="5" xfId="0" applyFont="1" applyBorder="1" applyAlignment="1">
      <alignment horizontal="right" vertical="top"/>
    </xf>
    <xf numFmtId="4" fontId="10" fillId="0" borderId="5" xfId="0" applyNumberFormat="1" applyFont="1" applyBorder="1"/>
    <xf numFmtId="0" fontId="10" fillId="0" borderId="0" xfId="0" applyFont="1" applyAlignment="1">
      <alignment horizontal="right" vertical="top"/>
    </xf>
    <xf numFmtId="0" fontId="10" fillId="0" borderId="0" xfId="0" applyFont="1" applyAlignment="1">
      <alignment horizontal="justify" wrapText="1"/>
    </xf>
    <xf numFmtId="0" fontId="14" fillId="0" borderId="0" xfId="0" applyFont="1"/>
    <xf numFmtId="0" fontId="6" fillId="0" borderId="0" xfId="0" applyFont="1" applyAlignment="1">
      <alignment horizontal="justify" wrapText="1"/>
    </xf>
    <xf numFmtId="0" fontId="6" fillId="0" borderId="0" xfId="0" applyFont="1" applyAlignment="1">
      <alignment horizontal="right"/>
    </xf>
    <xf numFmtId="0" fontId="8" fillId="0" borderId="0" xfId="0" applyFont="1"/>
    <xf numFmtId="4" fontId="6" fillId="0" borderId="0" xfId="0" applyNumberFormat="1" applyFont="1"/>
    <xf numFmtId="0" fontId="15" fillId="0" borderId="0" xfId="0" applyFont="1" applyAlignment="1">
      <alignment horizontal="right" vertical="top"/>
    </xf>
    <xf numFmtId="0" fontId="6" fillId="0" borderId="0" xfId="0" applyFont="1" applyAlignment="1">
      <alignment vertical="top" wrapText="1"/>
    </xf>
    <xf numFmtId="0" fontId="16" fillId="0" borderId="0" xfId="0" applyFont="1" applyAlignment="1" applyProtection="1">
      <alignment horizontal="justify" vertical="top"/>
      <protection hidden="1"/>
    </xf>
    <xf numFmtId="0" fontId="10" fillId="0" borderId="5" xfId="0" applyFont="1" applyBorder="1" applyAlignment="1">
      <alignment horizontal="right" vertical="top"/>
    </xf>
    <xf numFmtId="0" fontId="6" fillId="0" borderId="5" xfId="0" applyFont="1" applyBorder="1" applyAlignment="1" applyProtection="1">
      <alignment horizontal="right" vertical="top"/>
      <protection hidden="1"/>
    </xf>
    <xf numFmtId="0" fontId="10" fillId="0" borderId="1" xfId="0" applyFont="1" applyBorder="1" applyAlignment="1">
      <alignment horizontal="right" vertical="top"/>
    </xf>
    <xf numFmtId="0" fontId="17" fillId="0" borderId="1" xfId="0" applyFont="1" applyBorder="1" applyAlignment="1" applyProtection="1">
      <alignment horizontal="right" vertical="top"/>
      <protection hidden="1"/>
    </xf>
    <xf numFmtId="0" fontId="10" fillId="0" borderId="1" xfId="0" applyFont="1" applyBorder="1" applyAlignment="1">
      <alignment horizontal="center"/>
    </xf>
    <xf numFmtId="4" fontId="10" fillId="0" borderId="1" xfId="0" applyNumberFormat="1" applyFont="1" applyBorder="1"/>
    <xf numFmtId="4" fontId="6" fillId="0" borderId="1" xfId="0" applyNumberFormat="1" applyFont="1" applyBorder="1"/>
    <xf numFmtId="0" fontId="10" fillId="0" borderId="2" xfId="0" applyFont="1" applyBorder="1" applyAlignment="1">
      <alignment horizontal="right" vertical="top"/>
    </xf>
    <xf numFmtId="0" fontId="17" fillId="0" borderId="2" xfId="0" applyFont="1" applyBorder="1" applyAlignment="1" applyProtection="1">
      <alignment horizontal="right" vertical="top"/>
      <protection hidden="1"/>
    </xf>
    <xf numFmtId="0" fontId="10" fillId="0" borderId="2" xfId="0" applyFont="1" applyBorder="1" applyAlignment="1">
      <alignment horizontal="center"/>
    </xf>
    <xf numFmtId="4" fontId="10" fillId="0" borderId="2" xfId="0" applyNumberFormat="1" applyFont="1" applyBorder="1"/>
    <xf numFmtId="4" fontId="11" fillId="0" borderId="2" xfId="0" applyNumberFormat="1" applyFont="1" applyBorder="1"/>
    <xf numFmtId="4" fontId="6" fillId="0" borderId="2" xfId="0" applyNumberFormat="1" applyFont="1" applyBorder="1"/>
    <xf numFmtId="0" fontId="10" fillId="0" borderId="0" xfId="0" applyFont="1" applyAlignment="1">
      <alignment horizontal="justify" vertical="top" wrapText="1"/>
    </xf>
    <xf numFmtId="0" fontId="10" fillId="0" borderId="0" xfId="0" applyFont="1"/>
    <xf numFmtId="2" fontId="10" fillId="0" borderId="0" xfId="0" applyNumberFormat="1" applyFont="1"/>
    <xf numFmtId="0" fontId="18" fillId="0" borderId="0" xfId="0" applyFont="1" applyAlignment="1" applyProtection="1">
      <alignment horizontal="justify" vertical="top"/>
      <protection hidden="1"/>
    </xf>
    <xf numFmtId="49" fontId="19" fillId="0" borderId="0" xfId="0" applyNumberFormat="1" applyFont="1" applyAlignment="1">
      <alignment vertical="top"/>
    </xf>
    <xf numFmtId="0" fontId="19" fillId="0" borderId="0" xfId="0" applyFont="1" applyAlignment="1">
      <alignment horizontal="center"/>
    </xf>
    <xf numFmtId="4" fontId="19" fillId="0" borderId="0" xfId="0" applyNumberFormat="1" applyFont="1" applyAlignment="1">
      <alignment horizontal="center"/>
    </xf>
    <xf numFmtId="0" fontId="19" fillId="0" borderId="0" xfId="0" applyFont="1" applyAlignment="1">
      <alignment vertical="top"/>
    </xf>
    <xf numFmtId="0" fontId="19" fillId="0" borderId="0" xfId="0" applyFont="1" applyAlignment="1">
      <alignment horizontal="right" vertical="top"/>
    </xf>
    <xf numFmtId="0" fontId="19" fillId="0" borderId="6" xfId="0" applyFont="1" applyBorder="1" applyAlignment="1">
      <alignment horizontal="center" vertical="center" wrapText="1"/>
    </xf>
    <xf numFmtId="0" fontId="20" fillId="0" borderId="6" xfId="0" applyFont="1" applyBorder="1" applyAlignment="1">
      <alignment vertical="top" wrapText="1"/>
    </xf>
    <xf numFmtId="0" fontId="20" fillId="0" borderId="6" xfId="0" applyFont="1" applyBorder="1" applyAlignment="1">
      <alignment horizontal="center"/>
    </xf>
    <xf numFmtId="4" fontId="20" fillId="0" borderId="6" xfId="0" applyNumberFormat="1" applyFont="1" applyBorder="1"/>
    <xf numFmtId="0" fontId="20" fillId="0" borderId="6" xfId="0" applyFont="1" applyBorder="1"/>
    <xf numFmtId="49" fontId="21" fillId="0" borderId="6" xfId="0" applyNumberFormat="1" applyFont="1" applyBorder="1" applyAlignment="1">
      <alignment vertical="top"/>
    </xf>
    <xf numFmtId="49" fontId="20" fillId="0" borderId="6" xfId="0" applyNumberFormat="1" applyFont="1" applyBorder="1" applyAlignment="1">
      <alignment horizontal="right" vertical="top"/>
    </xf>
    <xf numFmtId="166" fontId="20" fillId="0" borderId="6" xfId="0" applyNumberFormat="1" applyFont="1" applyBorder="1"/>
    <xf numFmtId="2" fontId="20" fillId="0" borderId="6" xfId="0" applyNumberFormat="1" applyFont="1" applyBorder="1"/>
    <xf numFmtId="49" fontId="21" fillId="0" borderId="6" xfId="0" applyNumberFormat="1" applyFont="1" applyBorder="1" applyAlignment="1">
      <alignment horizontal="left" vertical="top"/>
    </xf>
    <xf numFmtId="0" fontId="21" fillId="0" borderId="6" xfId="0" applyFont="1" applyBorder="1" applyAlignment="1">
      <alignment horizontal="center"/>
    </xf>
    <xf numFmtId="0" fontId="20" fillId="0" borderId="6" xfId="0" applyFont="1" applyBorder="1" applyAlignment="1">
      <alignment horizontal="center" vertical="center"/>
    </xf>
    <xf numFmtId="4" fontId="20" fillId="0" borderId="6" xfId="0" applyNumberFormat="1" applyFont="1" applyBorder="1" applyAlignment="1">
      <alignment horizontal="right"/>
    </xf>
    <xf numFmtId="49" fontId="20" fillId="0" borderId="0" xfId="0" applyNumberFormat="1" applyFont="1" applyAlignment="1">
      <alignment vertical="top"/>
    </xf>
    <xf numFmtId="0" fontId="20" fillId="0" borderId="0" xfId="0" applyFont="1" applyAlignment="1">
      <alignment vertical="top" wrapText="1"/>
    </xf>
    <xf numFmtId="0" fontId="20" fillId="0" borderId="0" xfId="0" applyFont="1" applyAlignment="1">
      <alignment horizontal="center"/>
    </xf>
    <xf numFmtId="4" fontId="20" fillId="0" borderId="0" xfId="0" applyNumberFormat="1" applyFont="1" applyAlignment="1">
      <alignment horizontal="center"/>
    </xf>
    <xf numFmtId="0" fontId="20" fillId="0" borderId="0" xfId="0" applyFont="1" applyAlignment="1">
      <alignment vertical="top"/>
    </xf>
    <xf numFmtId="0" fontId="20" fillId="0" borderId="0" xfId="0" applyFont="1" applyAlignment="1">
      <alignment horizontal="right" vertical="top"/>
    </xf>
    <xf numFmtId="0" fontId="20" fillId="0" borderId="6" xfId="0" applyFont="1" applyBorder="1" applyAlignment="1">
      <alignment horizontal="center" vertical="center" wrapText="1"/>
    </xf>
    <xf numFmtId="49" fontId="20" fillId="0" borderId="9" xfId="0" applyNumberFormat="1" applyFont="1" applyBorder="1" applyAlignment="1">
      <alignment horizontal="center" vertical="center"/>
    </xf>
    <xf numFmtId="0" fontId="20" fillId="0" borderId="9" xfId="0" applyFont="1" applyBorder="1" applyAlignment="1">
      <alignment horizontal="center" vertical="center"/>
    </xf>
    <xf numFmtId="1" fontId="20" fillId="0" borderId="9" xfId="0" applyNumberFormat="1" applyFont="1" applyBorder="1" applyAlignment="1">
      <alignment horizontal="center" vertical="center"/>
    </xf>
    <xf numFmtId="0" fontId="20" fillId="0" borderId="10" xfId="0" applyFont="1" applyBorder="1" applyAlignment="1">
      <alignment horizontal="center" vertical="center"/>
    </xf>
    <xf numFmtId="49" fontId="20" fillId="0" borderId="11" xfId="0" applyNumberFormat="1" applyFont="1" applyBorder="1" applyAlignment="1">
      <alignment vertical="top"/>
    </xf>
    <xf numFmtId="0" fontId="20" fillId="0" borderId="11" xfId="0" applyFont="1" applyBorder="1" applyAlignment="1">
      <alignment vertical="top" wrapText="1"/>
    </xf>
    <xf numFmtId="0" fontId="20" fillId="0" borderId="11" xfId="0" applyFont="1" applyBorder="1" applyAlignment="1">
      <alignment horizontal="center"/>
    </xf>
    <xf numFmtId="4" fontId="20" fillId="0" borderId="11" xfId="0" applyNumberFormat="1" applyFont="1" applyBorder="1"/>
    <xf numFmtId="164" fontId="20" fillId="0" borderId="11" xfId="0" applyNumberFormat="1" applyFont="1" applyBorder="1"/>
    <xf numFmtId="0" fontId="20" fillId="0" borderId="11" xfId="0" applyFont="1" applyBorder="1"/>
    <xf numFmtId="49" fontId="21" fillId="0" borderId="11" xfId="0" applyNumberFormat="1" applyFont="1" applyBorder="1" applyAlignment="1">
      <alignment vertical="top"/>
    </xf>
    <xf numFmtId="0" fontId="21" fillId="0" borderId="11" xfId="0" applyFont="1" applyBorder="1" applyAlignment="1">
      <alignment vertical="top" wrapText="1"/>
    </xf>
    <xf numFmtId="166" fontId="20" fillId="0" borderId="11" xfId="0" applyNumberFormat="1" applyFont="1" applyBorder="1"/>
    <xf numFmtId="0" fontId="20" fillId="0" borderId="0" xfId="0" applyFont="1"/>
    <xf numFmtId="49" fontId="20" fillId="0" borderId="12" xfId="0" applyNumberFormat="1" applyFont="1" applyBorder="1" applyAlignment="1">
      <alignment horizontal="right" vertical="top"/>
    </xf>
    <xf numFmtId="49" fontId="20" fillId="0" borderId="13" xfId="0" applyNumberFormat="1" applyFont="1" applyBorder="1" applyAlignment="1">
      <alignment horizontal="right" vertical="top"/>
    </xf>
    <xf numFmtId="166" fontId="20" fillId="0" borderId="0" xfId="0" applyNumberFormat="1" applyFont="1"/>
    <xf numFmtId="0" fontId="20" fillId="0" borderId="14" xfId="0" applyFont="1" applyBorder="1" applyAlignment="1">
      <alignment horizontal="center"/>
    </xf>
    <xf numFmtId="4" fontId="20" fillId="0" borderId="14" xfId="0" applyNumberFormat="1" applyFont="1" applyBorder="1"/>
    <xf numFmtId="164" fontId="20" fillId="0" borderId="14" xfId="0" applyNumberFormat="1" applyFont="1" applyBorder="1"/>
    <xf numFmtId="0" fontId="20" fillId="0" borderId="14" xfId="0" applyFont="1" applyBorder="1"/>
    <xf numFmtId="0" fontId="20" fillId="0" borderId="6" xfId="0" applyFont="1" applyBorder="1" applyAlignment="1">
      <alignment horizontal="left" vertical="top" wrapText="1"/>
    </xf>
    <xf numFmtId="0" fontId="20" fillId="0" borderId="0" xfId="0" applyFont="1" applyAlignment="1">
      <alignment horizontal="center" vertical="center"/>
    </xf>
    <xf numFmtId="0" fontId="20" fillId="0" borderId="0" xfId="0" applyFont="1" applyAlignment="1">
      <alignment horizontal="left"/>
    </xf>
    <xf numFmtId="0" fontId="20" fillId="0" borderId="7" xfId="0" applyFont="1" applyBorder="1" applyAlignment="1">
      <alignment horizontal="center" vertical="center" wrapText="1"/>
    </xf>
    <xf numFmtId="0" fontId="20" fillId="0" borderId="7" xfId="0" applyFont="1" applyBorder="1" applyAlignment="1">
      <alignment horizontal="center" vertical="center"/>
    </xf>
    <xf numFmtId="166" fontId="20" fillId="0" borderId="6" xfId="0" applyNumberFormat="1" applyFont="1" applyBorder="1" applyAlignment="1">
      <alignment horizontal="right" vertical="center"/>
    </xf>
    <xf numFmtId="0" fontId="20" fillId="0" borderId="6" xfId="0" applyFont="1" applyBorder="1" applyAlignment="1">
      <alignment horizontal="right" vertical="top"/>
    </xf>
    <xf numFmtId="0" fontId="20" fillId="0" borderId="6" xfId="0" applyFont="1" applyBorder="1" applyAlignment="1">
      <alignment horizontal="justify" vertical="top"/>
    </xf>
    <xf numFmtId="2" fontId="20" fillId="0" borderId="6" xfId="0" applyNumberFormat="1" applyFont="1" applyBorder="1" applyAlignment="1">
      <alignment horizontal="center"/>
    </xf>
    <xf numFmtId="166" fontId="20" fillId="0" borderId="6" xfId="0" applyNumberFormat="1" applyFont="1" applyBorder="1" applyAlignment="1">
      <alignment horizontal="right"/>
    </xf>
    <xf numFmtId="2" fontId="20" fillId="0" borderId="0" xfId="0" applyNumberFormat="1" applyFont="1"/>
    <xf numFmtId="49" fontId="20" fillId="0" borderId="2" xfId="0" applyNumberFormat="1" applyFont="1" applyBorder="1" applyAlignment="1">
      <alignment vertical="top"/>
    </xf>
    <xf numFmtId="0" fontId="20" fillId="0" borderId="2" xfId="0" applyFont="1" applyBorder="1" applyAlignment="1">
      <alignment vertical="top" wrapText="1"/>
    </xf>
    <xf numFmtId="0" fontId="20" fillId="0" borderId="2" xfId="0" applyFont="1" applyBorder="1" applyAlignment="1">
      <alignment horizontal="center"/>
    </xf>
    <xf numFmtId="2" fontId="20" fillId="0" borderId="2" xfId="0" applyNumberFormat="1" applyFont="1" applyBorder="1"/>
    <xf numFmtId="0" fontId="20" fillId="0" borderId="2" xfId="0" applyFont="1" applyBorder="1"/>
    <xf numFmtId="49" fontId="21" fillId="0" borderId="12" xfId="0" applyNumberFormat="1" applyFont="1" applyBorder="1" applyAlignment="1">
      <alignment vertical="top"/>
    </xf>
    <xf numFmtId="0" fontId="20" fillId="0" borderId="12" xfId="0" applyFont="1" applyBorder="1" applyAlignment="1">
      <alignment vertical="top" wrapText="1"/>
    </xf>
    <xf numFmtId="0" fontId="20" fillId="0" borderId="12" xfId="0" applyFont="1" applyBorder="1" applyAlignment="1">
      <alignment horizontal="center"/>
    </xf>
    <xf numFmtId="2" fontId="20" fillId="0" borderId="12" xfId="0" applyNumberFormat="1" applyFont="1" applyBorder="1"/>
    <xf numFmtId="2" fontId="21" fillId="0" borderId="12" xfId="0" applyNumberFormat="1" applyFont="1" applyBorder="1" applyAlignment="1">
      <alignment horizontal="right"/>
    </xf>
    <xf numFmtId="166" fontId="20" fillId="0" borderId="12" xfId="0" applyNumberFormat="1" applyFont="1" applyBorder="1"/>
    <xf numFmtId="2" fontId="20" fillId="0" borderId="11" xfId="0" applyNumberFormat="1" applyFont="1" applyBorder="1"/>
    <xf numFmtId="2" fontId="21" fillId="0" borderId="11" xfId="0" applyNumberFormat="1" applyFont="1" applyBorder="1" applyAlignment="1">
      <alignment horizontal="right"/>
    </xf>
    <xf numFmtId="2" fontId="21" fillId="0" borderId="11" xfId="0" applyNumberFormat="1" applyFont="1" applyBorder="1"/>
    <xf numFmtId="4" fontId="20" fillId="0" borderId="0" xfId="0" applyNumberFormat="1" applyFont="1"/>
    <xf numFmtId="49" fontId="20" fillId="0" borderId="20" xfId="0" applyNumberFormat="1" applyFont="1" applyBorder="1" applyAlignment="1">
      <alignment horizontal="right" vertical="top"/>
    </xf>
    <xf numFmtId="0" fontId="20" fillId="0" borderId="20" xfId="0" applyFont="1" applyBorder="1" applyAlignment="1">
      <alignment vertical="top" wrapText="1"/>
    </xf>
    <xf numFmtId="0" fontId="20" fillId="0" borderId="20" xfId="0" applyFont="1" applyBorder="1" applyAlignment="1">
      <alignment horizontal="center"/>
    </xf>
    <xf numFmtId="2" fontId="20" fillId="0" borderId="20" xfId="0" applyNumberFormat="1" applyFont="1" applyBorder="1"/>
    <xf numFmtId="2" fontId="21" fillId="0" borderId="20" xfId="0" applyNumberFormat="1" applyFont="1" applyBorder="1" applyAlignment="1">
      <alignment horizontal="right"/>
    </xf>
    <xf numFmtId="166" fontId="21" fillId="0" borderId="20" xfId="0" applyNumberFormat="1" applyFont="1" applyBorder="1"/>
    <xf numFmtId="0" fontId="20" fillId="0" borderId="13" xfId="0" applyFont="1" applyBorder="1" applyAlignment="1">
      <alignment vertical="top" wrapText="1"/>
    </xf>
    <xf numFmtId="0" fontId="20" fillId="0" borderId="13" xfId="0" applyFont="1" applyBorder="1" applyAlignment="1">
      <alignment horizontal="center"/>
    </xf>
    <xf numFmtId="2" fontId="20" fillId="0" borderId="13" xfId="0" applyNumberFormat="1" applyFont="1" applyBorder="1"/>
    <xf numFmtId="2" fontId="21" fillId="0" borderId="13" xfId="0" applyNumberFormat="1" applyFont="1" applyBorder="1" applyAlignment="1">
      <alignment horizontal="right"/>
    </xf>
    <xf numFmtId="166" fontId="20" fillId="0" borderId="13" xfId="0" applyNumberFormat="1" applyFont="1" applyBorder="1"/>
    <xf numFmtId="49" fontId="20" fillId="0" borderId="16" xfId="0" applyNumberFormat="1" applyFont="1" applyBorder="1" applyAlignment="1">
      <alignment horizontal="right" vertical="top"/>
    </xf>
    <xf numFmtId="0" fontId="20" fillId="0" borderId="16" xfId="0" applyFont="1" applyBorder="1" applyAlignment="1">
      <alignment vertical="top" wrapText="1"/>
    </xf>
    <xf numFmtId="0" fontId="20" fillId="0" borderId="16" xfId="0" applyFont="1" applyBorder="1" applyAlignment="1">
      <alignment horizontal="center"/>
    </xf>
    <xf numFmtId="2" fontId="20" fillId="0" borderId="16" xfId="0" applyNumberFormat="1" applyFont="1" applyBorder="1"/>
    <xf numFmtId="2" fontId="21" fillId="0" borderId="16" xfId="0" applyNumberFormat="1" applyFont="1" applyBorder="1" applyAlignment="1">
      <alignment horizontal="right"/>
    </xf>
    <xf numFmtId="166" fontId="20" fillId="0" borderId="16" xfId="0" applyNumberFormat="1" applyFont="1" applyBorder="1"/>
    <xf numFmtId="0" fontId="26" fillId="0" borderId="0" xfId="0" applyFont="1"/>
    <xf numFmtId="0" fontId="26" fillId="0" borderId="0" xfId="0" applyFont="1" applyFill="1"/>
    <xf numFmtId="0" fontId="0" fillId="0" borderId="0" xfId="0" applyFill="1"/>
    <xf numFmtId="0" fontId="23" fillId="0" borderId="0" xfId="0" applyFont="1"/>
    <xf numFmtId="0" fontId="28" fillId="0" borderId="0" xfId="0" applyFont="1"/>
    <xf numFmtId="0" fontId="23" fillId="0" borderId="0" xfId="0" applyFont="1" applyFill="1"/>
    <xf numFmtId="0" fontId="29" fillId="0" borderId="0" xfId="0" applyFont="1" applyFill="1"/>
    <xf numFmtId="0" fontId="29" fillId="0" borderId="0" xfId="0" applyFont="1"/>
    <xf numFmtId="0" fontId="30" fillId="0" borderId="0" xfId="0" applyFont="1" applyAlignment="1">
      <alignment horizontal="right" indent="1"/>
    </xf>
    <xf numFmtId="0" fontId="31" fillId="0" borderId="0" xfId="0" applyFont="1"/>
    <xf numFmtId="0" fontId="0" fillId="0" borderId="0" xfId="0" applyAlignment="1">
      <alignment horizontal="left" vertical="top"/>
    </xf>
    <xf numFmtId="0" fontId="0" fillId="0" borderId="0" xfId="0" applyAlignment="1">
      <alignment wrapText="1"/>
    </xf>
    <xf numFmtId="0" fontId="27" fillId="0" borderId="0" xfId="0" applyFont="1" applyAlignment="1">
      <alignment horizontal="center"/>
    </xf>
    <xf numFmtId="4" fontId="23" fillId="0" borderId="0" xfId="0" applyNumberFormat="1" applyFont="1" applyAlignment="1"/>
    <xf numFmtId="0" fontId="32" fillId="0" borderId="0" xfId="0" applyFont="1" applyAlignment="1">
      <alignment horizontal="left"/>
    </xf>
    <xf numFmtId="0" fontId="32" fillId="0" borderId="0" xfId="0" applyFont="1"/>
    <xf numFmtId="2" fontId="32" fillId="0" borderId="0" xfId="0" applyNumberFormat="1" applyFont="1"/>
    <xf numFmtId="4" fontId="32" fillId="0" borderId="0" xfId="0" applyNumberFormat="1" applyFont="1"/>
    <xf numFmtId="4" fontId="32" fillId="0" borderId="0" xfId="0" applyNumberFormat="1" applyFont="1" applyAlignment="1"/>
    <xf numFmtId="0" fontId="33" fillId="0" borderId="0" xfId="0" applyFont="1" applyAlignment="1">
      <alignment horizontal="left" vertical="top"/>
    </xf>
    <xf numFmtId="0" fontId="33" fillId="0" borderId="0" xfId="0" applyFont="1" applyAlignment="1">
      <alignment vertical="top"/>
    </xf>
    <xf numFmtId="0" fontId="33" fillId="0" borderId="0" xfId="0" applyFont="1"/>
    <xf numFmtId="0" fontId="33" fillId="0" borderId="0" xfId="0" applyFont="1" applyAlignment="1">
      <alignment horizontal="center"/>
    </xf>
    <xf numFmtId="4" fontId="33" fillId="0" borderId="0" xfId="0" applyNumberFormat="1" applyFont="1"/>
    <xf numFmtId="4" fontId="33" fillId="0" borderId="0" xfId="0" applyNumberFormat="1" applyFont="1" applyAlignment="1"/>
    <xf numFmtId="0" fontId="34" fillId="0" borderId="0" xfId="0" applyFont="1" applyFill="1" applyBorder="1" applyAlignment="1">
      <alignment vertical="top" wrapText="1"/>
    </xf>
    <xf numFmtId="0" fontId="34" fillId="0" borderId="0" xfId="0" applyFont="1" applyFill="1" applyBorder="1" applyAlignment="1">
      <alignment horizontal="left" vertical="top" wrapText="1"/>
    </xf>
    <xf numFmtId="0" fontId="33" fillId="0" borderId="3" xfId="0" applyFont="1" applyBorder="1" applyAlignment="1">
      <alignment vertical="top"/>
    </xf>
    <xf numFmtId="0" fontId="32" fillId="0" borderId="3" xfId="0" applyFont="1" applyFill="1" applyBorder="1" applyAlignment="1">
      <alignment horizontal="left" vertical="top" wrapText="1"/>
    </xf>
    <xf numFmtId="0" fontId="32" fillId="0" borderId="3" xfId="0" applyFont="1" applyFill="1" applyBorder="1" applyAlignment="1">
      <alignment horizontal="center"/>
    </xf>
    <xf numFmtId="4" fontId="32" fillId="0" borderId="3" xfId="0" applyNumberFormat="1" applyFont="1" applyFill="1" applyBorder="1"/>
    <xf numFmtId="4" fontId="32" fillId="0" borderId="3" xfId="0" applyNumberFormat="1" applyFont="1" applyFill="1" applyBorder="1" applyAlignment="1"/>
    <xf numFmtId="0" fontId="32" fillId="0" borderId="3" xfId="0" applyFont="1" applyFill="1" applyBorder="1" applyAlignment="1">
      <alignment vertical="top" wrapText="1"/>
    </xf>
    <xf numFmtId="0" fontId="32" fillId="0" borderId="0" xfId="0" applyFont="1" applyFill="1" applyBorder="1" applyAlignment="1">
      <alignment horizontal="left" vertical="top"/>
    </xf>
    <xf numFmtId="0" fontId="32" fillId="0" borderId="0" xfId="0" applyFont="1" applyFill="1" applyBorder="1" applyAlignment="1">
      <alignment vertical="top"/>
    </xf>
    <xf numFmtId="0" fontId="32" fillId="0" borderId="0" xfId="0" applyFont="1" applyFill="1" applyBorder="1" applyAlignment="1">
      <alignment wrapText="1"/>
    </xf>
    <xf numFmtId="0" fontId="32" fillId="0" borderId="0" xfId="0" applyFont="1" applyFill="1" applyBorder="1" applyAlignment="1">
      <alignment horizontal="center"/>
    </xf>
    <xf numFmtId="4" fontId="32" fillId="0" borderId="0" xfId="0" applyNumberFormat="1" applyFont="1" applyFill="1" applyBorder="1"/>
    <xf numFmtId="4" fontId="32" fillId="0" borderId="0" xfId="0" applyNumberFormat="1" applyFont="1" applyFill="1" applyBorder="1" applyAlignment="1"/>
    <xf numFmtId="0" fontId="32" fillId="0" borderId="3" xfId="0" applyFont="1" applyBorder="1" applyAlignment="1">
      <alignment vertical="top" wrapText="1"/>
    </xf>
    <xf numFmtId="0" fontId="32" fillId="0" borderId="3" xfId="0" applyFont="1" applyBorder="1" applyAlignment="1">
      <alignment horizontal="center"/>
    </xf>
    <xf numFmtId="4" fontId="32" fillId="0" borderId="3" xfId="0" applyNumberFormat="1" applyFont="1" applyBorder="1"/>
    <xf numFmtId="0" fontId="33" fillId="0" borderId="0" xfId="0" applyFont="1" applyBorder="1" applyAlignment="1">
      <alignment horizontal="left" vertical="top"/>
    </xf>
    <xf numFmtId="0" fontId="33" fillId="0" borderId="5" xfId="0" applyFont="1" applyBorder="1" applyAlignment="1">
      <alignment vertical="top"/>
    </xf>
    <xf numFmtId="0" fontId="33" fillId="0" borderId="5" xfId="0" applyFont="1" applyBorder="1" applyAlignment="1"/>
    <xf numFmtId="0" fontId="33" fillId="0" borderId="5" xfId="0" applyFont="1" applyBorder="1" applyAlignment="1">
      <alignment horizontal="center"/>
    </xf>
    <xf numFmtId="4" fontId="33" fillId="0" borderId="5" xfId="0" applyNumberFormat="1" applyFont="1" applyBorder="1" applyAlignment="1"/>
    <xf numFmtId="0" fontId="33" fillId="0" borderId="0" xfId="0" applyFont="1" applyFill="1"/>
    <xf numFmtId="0" fontId="32" fillId="0" borderId="0" xfId="0" applyFont="1" applyAlignment="1">
      <alignment vertical="top"/>
    </xf>
    <xf numFmtId="0" fontId="33" fillId="0" borderId="0" xfId="0" applyFont="1" applyAlignment="1">
      <alignment wrapText="1"/>
    </xf>
    <xf numFmtId="0" fontId="35" fillId="0" borderId="0" xfId="0" applyFont="1" applyBorder="1" applyAlignment="1" applyProtection="1">
      <alignment horizontal="justify" vertical="top"/>
      <protection hidden="1"/>
    </xf>
    <xf numFmtId="0" fontId="33" fillId="0" borderId="3" xfId="0" applyFont="1" applyBorder="1" applyAlignment="1">
      <alignment horizontal="right" vertical="top"/>
    </xf>
    <xf numFmtId="4" fontId="32" fillId="0" borderId="3" xfId="0" applyNumberFormat="1" applyFont="1" applyBorder="1" applyAlignment="1"/>
    <xf numFmtId="0" fontId="33" fillId="0" borderId="3" xfId="0" applyFont="1" applyFill="1" applyBorder="1" applyAlignment="1">
      <alignment horizontal="right" vertical="top"/>
    </xf>
    <xf numFmtId="0" fontId="33" fillId="0" borderId="0" xfId="0" applyFont="1" applyFill="1" applyBorder="1" applyAlignment="1">
      <alignment horizontal="right" vertical="top"/>
    </xf>
    <xf numFmtId="0" fontId="32" fillId="0" borderId="0" xfId="0" applyFont="1" applyFill="1" applyBorder="1" applyAlignment="1">
      <alignment vertical="top" wrapText="1"/>
    </xf>
    <xf numFmtId="0" fontId="33" fillId="0" borderId="3" xfId="0" applyFont="1" applyBorder="1" applyAlignment="1">
      <alignment horizontal="right" vertical="top" wrapText="1"/>
    </xf>
    <xf numFmtId="0" fontId="32" fillId="0" borderId="0" xfId="0" applyFont="1" applyBorder="1" applyAlignment="1">
      <alignment wrapText="1"/>
    </xf>
    <xf numFmtId="0" fontId="32" fillId="0" borderId="0" xfId="0" applyFont="1" applyBorder="1" applyAlignment="1">
      <alignment horizontal="center"/>
    </xf>
    <xf numFmtId="0" fontId="32" fillId="0" borderId="0" xfId="0" applyFont="1" applyBorder="1" applyAlignment="1">
      <alignment vertical="top" wrapText="1"/>
    </xf>
    <xf numFmtId="0" fontId="33" fillId="0" borderId="0" xfId="0" applyFont="1" applyBorder="1" applyAlignment="1">
      <alignment vertical="top"/>
    </xf>
    <xf numFmtId="0" fontId="33" fillId="0" borderId="0" xfId="0" applyFont="1" applyBorder="1" applyAlignment="1">
      <alignment horizontal="center"/>
    </xf>
    <xf numFmtId="4" fontId="33" fillId="0" borderId="0" xfId="0" applyNumberFormat="1" applyFont="1" applyBorder="1" applyAlignment="1"/>
    <xf numFmtId="0" fontId="33" fillId="0" borderId="0" xfId="0" applyFont="1" applyBorder="1" applyAlignment="1"/>
    <xf numFmtId="0" fontId="32" fillId="0" borderId="0" xfId="0" applyFont="1" applyFill="1"/>
    <xf numFmtId="0" fontId="32" fillId="0" borderId="0" xfId="0" applyFont="1" applyAlignment="1">
      <alignment horizontal="center"/>
    </xf>
    <xf numFmtId="0" fontId="36" fillId="0" borderId="0" xfId="4" applyFont="1" applyAlignment="1">
      <alignment horizontal="left" vertical="top" wrapText="1"/>
    </xf>
    <xf numFmtId="0" fontId="33" fillId="0" borderId="1" xfId="0" applyFont="1" applyBorder="1" applyAlignment="1">
      <alignment vertical="top"/>
    </xf>
    <xf numFmtId="0" fontId="33" fillId="0" borderId="1" xfId="0" applyFont="1" applyBorder="1" applyAlignment="1">
      <alignment wrapText="1"/>
    </xf>
    <xf numFmtId="0" fontId="32" fillId="0" borderId="1" xfId="0" applyFont="1" applyBorder="1" applyAlignment="1">
      <alignment horizontal="center"/>
    </xf>
    <xf numFmtId="4" fontId="32" fillId="0" borderId="1" xfId="0" applyNumberFormat="1" applyFont="1" applyBorder="1"/>
    <xf numFmtId="4" fontId="32" fillId="0" borderId="1" xfId="0" applyNumberFormat="1" applyFont="1" applyBorder="1" applyAlignment="1"/>
    <xf numFmtId="0" fontId="33" fillId="0" borderId="3" xfId="0" applyFont="1" applyBorder="1" applyAlignment="1">
      <alignment vertical="top" wrapText="1"/>
    </xf>
    <xf numFmtId="0" fontId="33" fillId="0" borderId="0" xfId="0" applyFont="1" applyAlignment="1">
      <alignment vertical="top" wrapText="1"/>
    </xf>
    <xf numFmtId="0" fontId="32" fillId="0" borderId="3" xfId="0" applyFont="1" applyBorder="1" applyAlignment="1">
      <alignment horizontal="justify" vertical="top" wrapText="1"/>
    </xf>
    <xf numFmtId="0" fontId="32" fillId="0" borderId="1" xfId="0" applyFont="1" applyFill="1" applyBorder="1" applyAlignment="1">
      <alignment horizontal="center"/>
    </xf>
    <xf numFmtId="4" fontId="32" fillId="0" borderId="1" xfId="0" applyNumberFormat="1" applyFont="1" applyFill="1" applyBorder="1"/>
    <xf numFmtId="4" fontId="32" fillId="0" borderId="1" xfId="0" applyNumberFormat="1" applyFont="1" applyFill="1" applyBorder="1" applyAlignment="1"/>
    <xf numFmtId="0" fontId="32" fillId="0" borderId="0" xfId="0" applyFont="1" applyBorder="1" applyAlignment="1">
      <alignment horizontal="justify" vertical="top" wrapText="1"/>
    </xf>
    <xf numFmtId="0" fontId="32" fillId="0" borderId="0" xfId="0" applyFont="1" applyFill="1" applyBorder="1" applyAlignment="1">
      <alignment horizontal="right" vertical="top"/>
    </xf>
    <xf numFmtId="0" fontId="32" fillId="0" borderId="3" xfId="0" applyFont="1" applyBorder="1" applyAlignment="1">
      <alignment horizontal="center" wrapText="1"/>
    </xf>
    <xf numFmtId="0" fontId="32" fillId="0" borderId="0" xfId="0" applyFont="1" applyBorder="1" applyAlignment="1">
      <alignment horizontal="justify" wrapText="1"/>
    </xf>
    <xf numFmtId="0" fontId="35" fillId="0" borderId="0" xfId="4" applyFont="1" applyBorder="1" applyAlignment="1">
      <alignment horizontal="left" vertical="top" wrapText="1"/>
    </xf>
    <xf numFmtId="0" fontId="35" fillId="0" borderId="0" xfId="0" applyFont="1" applyAlignment="1">
      <alignment vertical="top" wrapText="1"/>
    </xf>
    <xf numFmtId="0" fontId="33" fillId="0" borderId="4" xfId="0" applyFont="1" applyFill="1" applyBorder="1" applyAlignment="1">
      <alignment horizontal="right" vertical="top"/>
    </xf>
    <xf numFmtId="0" fontId="32" fillId="0" borderId="4" xfId="0" applyFont="1" applyBorder="1" applyAlignment="1">
      <alignment vertical="top" wrapText="1"/>
    </xf>
    <xf numFmtId="0" fontId="32" fillId="0" borderId="4" xfId="0" applyFont="1" applyFill="1" applyBorder="1" applyAlignment="1">
      <alignment horizontal="center"/>
    </xf>
    <xf numFmtId="4" fontId="32" fillId="0" borderId="4" xfId="0" applyNumberFormat="1" applyFont="1" applyFill="1" applyBorder="1"/>
    <xf numFmtId="0" fontId="33" fillId="0" borderId="1" xfId="0" applyFont="1" applyFill="1" applyBorder="1" applyAlignment="1">
      <alignment vertical="top"/>
    </xf>
    <xf numFmtId="0" fontId="32" fillId="0" borderId="1" xfId="0" applyFont="1" applyFill="1" applyBorder="1" applyAlignment="1">
      <alignment horizontal="right" vertical="top" wrapText="1"/>
    </xf>
    <xf numFmtId="0" fontId="33" fillId="0" borderId="0" xfId="0" applyFont="1" applyFill="1" applyAlignment="1">
      <alignment vertical="top"/>
    </xf>
    <xf numFmtId="0" fontId="32" fillId="0" borderId="0" xfId="0" applyFont="1" applyFill="1" applyAlignment="1">
      <alignment vertical="top" wrapText="1"/>
    </xf>
    <xf numFmtId="0" fontId="32" fillId="0" borderId="0" xfId="0" applyFont="1" applyFill="1" applyAlignment="1">
      <alignment horizontal="center"/>
    </xf>
    <xf numFmtId="4" fontId="32" fillId="0" borderId="0" xfId="0" applyNumberFormat="1" applyFont="1" applyFill="1"/>
    <xf numFmtId="0" fontId="32" fillId="0" borderId="4" xfId="0" applyFont="1" applyFill="1" applyBorder="1" applyAlignment="1">
      <alignment vertical="top" wrapText="1"/>
    </xf>
    <xf numFmtId="0" fontId="32" fillId="0" borderId="4" xfId="0" applyFont="1" applyBorder="1" applyAlignment="1">
      <alignment horizontal="center"/>
    </xf>
    <xf numFmtId="4" fontId="32" fillId="0" borderId="4" xfId="0" applyNumberFormat="1" applyFont="1" applyFill="1" applyBorder="1" applyAlignment="1"/>
    <xf numFmtId="0" fontId="32" fillId="0" borderId="0" xfId="0" applyFont="1" applyFill="1" applyAlignment="1">
      <alignment vertical="top"/>
    </xf>
    <xf numFmtId="0" fontId="32" fillId="0" borderId="1" xfId="0" applyFont="1" applyBorder="1" applyAlignment="1">
      <alignment vertical="top"/>
    </xf>
    <xf numFmtId="0" fontId="32" fillId="0" borderId="1" xfId="0" applyFont="1" applyBorder="1" applyAlignment="1">
      <alignment horizontal="right" vertical="top" wrapText="1"/>
    </xf>
    <xf numFmtId="0" fontId="32" fillId="0" borderId="0" xfId="0" applyFont="1" applyAlignment="1">
      <alignment vertical="top" wrapText="1"/>
    </xf>
    <xf numFmtId="0" fontId="33" fillId="0" borderId="0" xfId="0" applyFont="1" applyFill="1" applyBorder="1" applyAlignment="1">
      <alignment vertical="top" wrapText="1"/>
    </xf>
    <xf numFmtId="0" fontId="32" fillId="0" borderId="0" xfId="0" applyFont="1" applyFill="1" applyBorder="1" applyAlignment="1">
      <alignment horizontal="right" vertical="top" wrapText="1"/>
    </xf>
    <xf numFmtId="0" fontId="32" fillId="0" borderId="0" xfId="0" applyFont="1" applyFill="1" applyBorder="1" applyAlignment="1">
      <alignment horizontal="center" wrapText="1"/>
    </xf>
    <xf numFmtId="4" fontId="32" fillId="0" borderId="0" xfId="0" applyNumberFormat="1" applyFont="1" applyFill="1" applyBorder="1" applyAlignment="1">
      <alignment wrapText="1"/>
    </xf>
    <xf numFmtId="0" fontId="37" fillId="0" borderId="0" xfId="0" applyFont="1"/>
    <xf numFmtId="0" fontId="32" fillId="0" borderId="0" xfId="0" applyFont="1" applyBorder="1" applyAlignment="1">
      <alignment vertical="top"/>
    </xf>
    <xf numFmtId="0" fontId="32" fillId="0" borderId="0" xfId="0" applyFont="1" applyBorder="1" applyAlignment="1">
      <alignment horizontal="right" vertical="top" wrapText="1"/>
    </xf>
    <xf numFmtId="0" fontId="32" fillId="0" borderId="1" xfId="0" applyFont="1" applyFill="1" applyBorder="1" applyAlignment="1">
      <alignment vertical="top"/>
    </xf>
    <xf numFmtId="0" fontId="32" fillId="0" borderId="4" xfId="0" applyFont="1" applyFill="1" applyBorder="1" applyAlignment="1">
      <alignment horizontal="center" vertical="top"/>
    </xf>
    <xf numFmtId="4" fontId="32" fillId="0" borderId="4" xfId="0" applyNumberFormat="1" applyFont="1" applyFill="1" applyBorder="1" applyAlignment="1">
      <alignment vertical="top"/>
    </xf>
    <xf numFmtId="0" fontId="32" fillId="0" borderId="0" xfId="0" applyFont="1" applyBorder="1" applyAlignment="1">
      <alignment horizontal="center" vertical="top"/>
    </xf>
    <xf numFmtId="4" fontId="32" fillId="0" borderId="0" xfId="0" applyNumberFormat="1" applyFont="1" applyFill="1" applyBorder="1" applyAlignment="1">
      <alignment vertical="top"/>
    </xf>
    <xf numFmtId="0" fontId="32" fillId="0" borderId="1" xfId="0" applyFont="1" applyFill="1" applyBorder="1" applyAlignment="1">
      <alignment horizontal="center" vertical="top"/>
    </xf>
    <xf numFmtId="4" fontId="32" fillId="0" borderId="1" xfId="0" applyNumberFormat="1" applyFont="1" applyFill="1" applyBorder="1" applyAlignment="1">
      <alignment vertical="top"/>
    </xf>
    <xf numFmtId="0" fontId="33" fillId="0" borderId="0" xfId="0" applyFont="1" applyBorder="1" applyAlignment="1">
      <alignment horizontal="right" vertical="top"/>
    </xf>
    <xf numFmtId="0" fontId="33" fillId="0" borderId="0" xfId="0" applyFont="1" applyBorder="1" applyAlignment="1">
      <alignment vertical="top" wrapText="1"/>
    </xf>
    <xf numFmtId="4" fontId="32" fillId="0" borderId="0" xfId="0" applyNumberFormat="1" applyFont="1" applyBorder="1"/>
    <xf numFmtId="0" fontId="33" fillId="0" borderId="4" xfId="0" applyFont="1" applyBorder="1" applyAlignment="1">
      <alignment horizontal="right" vertical="top"/>
    </xf>
    <xf numFmtId="0" fontId="35" fillId="0" borderId="0" xfId="12" applyFont="1" applyBorder="1" applyAlignment="1" applyProtection="1">
      <alignment horizontal="justify" vertical="top" wrapText="1"/>
      <protection hidden="1"/>
    </xf>
    <xf numFmtId="0" fontId="33" fillId="0" borderId="4" xfId="0" applyFont="1" applyBorder="1" applyAlignment="1">
      <alignment vertical="top" wrapText="1"/>
    </xf>
    <xf numFmtId="4" fontId="32" fillId="0" borderId="4" xfId="0" applyNumberFormat="1" applyFont="1" applyBorder="1"/>
    <xf numFmtId="4" fontId="32" fillId="0" borderId="4" xfId="0" applyNumberFormat="1" applyFont="1" applyBorder="1" applyAlignment="1"/>
    <xf numFmtId="0" fontId="32" fillId="0" borderId="0" xfId="0" applyFont="1" applyBorder="1" applyAlignment="1">
      <alignment horizontal="right" wrapText="1"/>
    </xf>
    <xf numFmtId="0" fontId="32" fillId="0" borderId="1" xfId="0" applyFont="1" applyBorder="1" applyAlignment="1">
      <alignment horizontal="right" wrapText="1"/>
    </xf>
    <xf numFmtId="0" fontId="32" fillId="0" borderId="0" xfId="0" applyFont="1" applyFill="1" applyBorder="1" applyAlignment="1">
      <alignment horizontal="right" wrapText="1"/>
    </xf>
    <xf numFmtId="0" fontId="32" fillId="0" borderId="1" xfId="0" applyFont="1" applyFill="1" applyBorder="1" applyAlignment="1">
      <alignment horizontal="right" wrapText="1"/>
    </xf>
    <xf numFmtId="0" fontId="32" fillId="0" borderId="3" xfId="0" applyFont="1" applyBorder="1" applyAlignment="1">
      <alignment vertical="top"/>
    </xf>
    <xf numFmtId="0" fontId="32" fillId="0" borderId="3" xfId="0" applyFont="1" applyFill="1" applyBorder="1" applyAlignment="1">
      <alignment horizontal="right" wrapText="1"/>
    </xf>
    <xf numFmtId="4" fontId="32" fillId="0" borderId="3" xfId="0" applyNumberFormat="1" applyFont="1" applyFill="1" applyBorder="1" applyAlignment="1">
      <alignment horizontal="right"/>
    </xf>
    <xf numFmtId="4" fontId="32" fillId="0" borderId="0" xfId="0" applyNumberFormat="1" applyFont="1" applyFill="1" applyBorder="1" applyAlignment="1">
      <alignment horizontal="center"/>
    </xf>
    <xf numFmtId="4" fontId="32" fillId="0" borderId="3" xfId="0" applyNumberFormat="1" applyFont="1" applyFill="1" applyBorder="1" applyAlignment="1">
      <alignment horizontal="center"/>
    </xf>
    <xf numFmtId="0" fontId="33" fillId="0" borderId="0" xfId="0" applyFont="1" applyAlignment="1">
      <alignment horizontal="right" vertical="top"/>
    </xf>
    <xf numFmtId="4" fontId="32" fillId="0" borderId="0" xfId="0" applyNumberFormat="1" applyFont="1" applyAlignment="1">
      <alignment horizontal="center"/>
    </xf>
    <xf numFmtId="4" fontId="32" fillId="0" borderId="3" xfId="0" applyNumberFormat="1" applyFont="1" applyBorder="1" applyAlignment="1">
      <alignment horizontal="center"/>
    </xf>
    <xf numFmtId="4" fontId="32" fillId="0" borderId="0" xfId="0" applyNumberFormat="1" applyFont="1" applyBorder="1" applyAlignment="1">
      <alignment horizontal="center"/>
    </xf>
    <xf numFmtId="4" fontId="32" fillId="0" borderId="4" xfId="0" applyNumberFormat="1" applyFont="1" applyBorder="1" applyAlignment="1">
      <alignment horizontal="center"/>
    </xf>
    <xf numFmtId="49" fontId="32" fillId="0" borderId="0" xfId="0" applyNumberFormat="1" applyFont="1" applyAlignment="1">
      <alignment horizontal="right" vertical="top"/>
    </xf>
    <xf numFmtId="0" fontId="32" fillId="0" borderId="0" xfId="0" applyFont="1" applyAlignment="1">
      <alignment horizontal="right" vertical="top" wrapText="1"/>
    </xf>
    <xf numFmtId="2" fontId="32" fillId="0" borderId="0" xfId="0" applyNumberFormat="1" applyFont="1" applyAlignment="1">
      <alignment horizontal="right"/>
    </xf>
    <xf numFmtId="4" fontId="32" fillId="0" borderId="0" xfId="0" applyNumberFormat="1" applyFont="1" applyAlignment="1">
      <alignment horizontal="right"/>
    </xf>
    <xf numFmtId="49" fontId="32" fillId="0" borderId="1" xfId="0" applyNumberFormat="1" applyFont="1" applyBorder="1" applyAlignment="1">
      <alignment horizontal="right" vertical="top"/>
    </xf>
    <xf numFmtId="2" fontId="32" fillId="0" borderId="1" xfId="0" applyNumberFormat="1" applyFont="1" applyBorder="1" applyAlignment="1">
      <alignment horizontal="right"/>
    </xf>
    <xf numFmtId="4" fontId="32" fillId="0" borderId="1" xfId="0" applyNumberFormat="1" applyFont="1" applyBorder="1" applyAlignment="1">
      <alignment horizontal="right"/>
    </xf>
    <xf numFmtId="4" fontId="32" fillId="0" borderId="3" xfId="0" applyNumberFormat="1" applyFont="1" applyBorder="1" applyAlignment="1">
      <alignment horizontal="right"/>
    </xf>
    <xf numFmtId="0" fontId="32" fillId="0" borderId="3" xfId="0" applyFont="1" applyFill="1" applyBorder="1" applyAlignment="1">
      <alignment horizontal="justify" vertical="top" wrapText="1"/>
    </xf>
    <xf numFmtId="0" fontId="35" fillId="0" borderId="0" xfId="0" applyFont="1" applyFill="1" applyAlignment="1">
      <alignment vertical="top" wrapText="1"/>
    </xf>
    <xf numFmtId="0" fontId="33" fillId="0" borderId="0" xfId="0" applyFont="1" applyFill="1" applyAlignment="1">
      <alignment horizontal="right" vertical="top"/>
    </xf>
    <xf numFmtId="0" fontId="31" fillId="0" borderId="0" xfId="0" applyFont="1" applyAlignment="1">
      <alignment horizontal="right" vertical="top" wrapText="1"/>
    </xf>
    <xf numFmtId="4" fontId="32" fillId="0" borderId="0" xfId="0" applyNumberFormat="1" applyFont="1" applyBorder="1" applyAlignment="1">
      <alignment vertical="top"/>
    </xf>
    <xf numFmtId="0" fontId="33" fillId="0" borderId="3" xfId="0" applyFont="1" applyFill="1" applyBorder="1" applyAlignment="1">
      <alignment vertical="top" wrapText="1"/>
    </xf>
    <xf numFmtId="4" fontId="32" fillId="0" borderId="0" xfId="0" applyNumberFormat="1" applyFont="1" applyFill="1" applyAlignment="1"/>
    <xf numFmtId="0" fontId="38" fillId="0" borderId="0" xfId="0" applyFont="1" applyAlignment="1">
      <alignment vertical="top"/>
    </xf>
    <xf numFmtId="0" fontId="33" fillId="0" borderId="0" xfId="0" applyFont="1" applyFill="1" applyBorder="1" applyAlignment="1">
      <alignment vertical="top"/>
    </xf>
    <xf numFmtId="0" fontId="35" fillId="0" borderId="0" xfId="0" applyFont="1" applyAlignment="1">
      <alignment horizontal="justify" vertical="top"/>
    </xf>
    <xf numFmtId="0" fontId="35" fillId="0" borderId="0" xfId="0" applyFont="1" applyAlignment="1">
      <alignment horizontal="justify" vertical="top" wrapText="1"/>
    </xf>
    <xf numFmtId="0" fontId="38" fillId="0" borderId="0" xfId="0" applyFont="1" applyFill="1" applyAlignment="1">
      <alignment vertical="top"/>
    </xf>
    <xf numFmtId="0" fontId="39" fillId="0" borderId="0" xfId="0" applyFont="1" applyBorder="1" applyAlignment="1">
      <alignment horizontal="left" vertical="top"/>
    </xf>
    <xf numFmtId="0" fontId="33" fillId="0" borderId="1" xfId="0" applyFont="1" applyFill="1" applyBorder="1" applyAlignment="1">
      <alignment horizontal="right" vertical="top"/>
    </xf>
    <xf numFmtId="0" fontId="32" fillId="0" borderId="1" xfId="0" applyFont="1" applyFill="1" applyBorder="1" applyAlignment="1">
      <alignment vertical="top" wrapText="1"/>
    </xf>
    <xf numFmtId="0" fontId="39" fillId="0" borderId="0" xfId="0" applyFont="1" applyFill="1" applyBorder="1" applyAlignment="1">
      <alignment horizontal="right" vertical="top"/>
    </xf>
    <xf numFmtId="0" fontId="38" fillId="0" borderId="0" xfId="0" applyFont="1" applyFill="1" applyBorder="1" applyAlignment="1">
      <alignment vertical="top" wrapText="1"/>
    </xf>
    <xf numFmtId="0" fontId="32" fillId="0" borderId="3" xfId="10" applyFont="1" applyBorder="1" applyAlignment="1" applyProtection="1">
      <alignment horizontal="justify" vertical="top"/>
      <protection hidden="1"/>
    </xf>
    <xf numFmtId="0" fontId="33" fillId="0" borderId="0" xfId="0" applyFont="1" applyAlignment="1">
      <alignment horizontal="left" vertical="top" wrapText="1"/>
    </xf>
    <xf numFmtId="0" fontId="35" fillId="0" borderId="0" xfId="0" applyFont="1" applyAlignment="1">
      <alignment horizontal="left" vertical="top" wrapText="1"/>
    </xf>
    <xf numFmtId="0" fontId="33" fillId="0" borderId="4" xfId="0" applyFont="1" applyBorder="1" applyAlignment="1">
      <alignment vertical="top"/>
    </xf>
    <xf numFmtId="0" fontId="38" fillId="0" borderId="4" xfId="3" applyFont="1" applyBorder="1" applyAlignment="1">
      <alignment horizontal="justify" vertical="top" wrapText="1"/>
    </xf>
    <xf numFmtId="0" fontId="32" fillId="0" borderId="1" xfId="3" applyFont="1" applyBorder="1" applyAlignment="1">
      <alignment horizontal="right" vertical="top" wrapText="1"/>
    </xf>
    <xf numFmtId="0" fontId="32" fillId="0" borderId="4" xfId="3" applyFont="1" applyBorder="1" applyAlignment="1">
      <alignment horizontal="justify" vertical="top" wrapText="1"/>
    </xf>
    <xf numFmtId="0" fontId="32" fillId="0" borderId="0" xfId="3" applyFont="1" applyBorder="1" applyAlignment="1">
      <alignment horizontal="justify" vertical="top" wrapText="1"/>
    </xf>
    <xf numFmtId="0" fontId="38" fillId="0" borderId="3" xfId="3" applyFont="1" applyBorder="1" applyAlignment="1">
      <alignment horizontal="justify" vertical="top" wrapText="1"/>
    </xf>
    <xf numFmtId="0" fontId="32" fillId="0" borderId="3" xfId="3" applyFont="1" applyBorder="1" applyAlignment="1">
      <alignment horizontal="justify" vertical="top" wrapText="1"/>
    </xf>
    <xf numFmtId="0" fontId="38" fillId="0" borderId="0" xfId="3" applyFont="1" applyBorder="1" applyAlignment="1">
      <alignment horizontal="justify" vertical="top" wrapText="1"/>
    </xf>
    <xf numFmtId="0" fontId="32" fillId="0" borderId="0" xfId="3" applyFont="1" applyBorder="1" applyAlignment="1">
      <alignment horizontal="right" vertical="top" wrapText="1"/>
    </xf>
    <xf numFmtId="0" fontId="32" fillId="0" borderId="1" xfId="3" applyFont="1" applyBorder="1" applyAlignment="1">
      <alignment horizontal="justify" vertical="top" wrapText="1"/>
    </xf>
    <xf numFmtId="0" fontId="32" fillId="0" borderId="5" xfId="0" applyFont="1" applyBorder="1" applyAlignment="1">
      <alignment vertical="top"/>
    </xf>
    <xf numFmtId="0" fontId="33" fillId="0" borderId="5" xfId="0" applyFont="1" applyBorder="1" applyAlignment="1">
      <alignment horizontal="left" vertical="top" wrapText="1"/>
    </xf>
    <xf numFmtId="0" fontId="32" fillId="0" borderId="5" xfId="0" applyFont="1" applyFill="1" applyBorder="1" applyAlignment="1">
      <alignment horizontal="center"/>
    </xf>
    <xf numFmtId="4" fontId="32" fillId="0" borderId="5" xfId="0" applyNumberFormat="1" applyFont="1" applyFill="1" applyBorder="1"/>
    <xf numFmtId="0" fontId="33" fillId="0" borderId="0" xfId="0" applyFont="1" applyBorder="1" applyAlignment="1">
      <alignment horizontal="left" vertical="top" wrapText="1"/>
    </xf>
    <xf numFmtId="0" fontId="32" fillId="0" borderId="3" xfId="0" applyFont="1" applyBorder="1" applyAlignment="1">
      <alignment horizontal="right" vertical="top" wrapText="1"/>
    </xf>
    <xf numFmtId="0" fontId="32" fillId="0" borderId="4" xfId="0" applyFont="1" applyBorder="1" applyAlignment="1">
      <alignment vertical="top"/>
    </xf>
    <xf numFmtId="0" fontId="32" fillId="0" borderId="4" xfId="0" applyFont="1" applyBorder="1" applyAlignment="1">
      <alignment horizontal="right" vertical="top" wrapText="1"/>
    </xf>
    <xf numFmtId="0" fontId="40" fillId="0" borderId="0" xfId="0" applyFont="1" applyAlignment="1">
      <alignment horizontal="left" vertical="top"/>
    </xf>
    <xf numFmtId="0" fontId="32" fillId="0" borderId="0" xfId="0" applyFont="1" applyAlignment="1">
      <alignment horizontal="right" vertical="top"/>
    </xf>
    <xf numFmtId="0" fontId="33" fillId="0" borderId="0" xfId="0" applyFont="1" applyBorder="1" applyAlignment="1">
      <alignment horizontal="right" vertical="top" indent="1"/>
    </xf>
    <xf numFmtId="0" fontId="32" fillId="0" borderId="0" xfId="0" applyFont="1" applyBorder="1" applyAlignment="1">
      <alignment horizontal="left" vertical="top"/>
    </xf>
    <xf numFmtId="0" fontId="32" fillId="0" borderId="0" xfId="0" applyFont="1" applyFill="1" applyAlignment="1">
      <alignment horizontal="justify" vertical="top" wrapText="1"/>
    </xf>
    <xf numFmtId="0" fontId="32" fillId="0" borderId="0" xfId="0" applyFont="1" applyAlignment="1">
      <alignment horizontal="left" vertical="top"/>
    </xf>
    <xf numFmtId="0" fontId="41" fillId="0" borderId="0" xfId="0" applyFont="1" applyAlignment="1">
      <alignment horizontal="left" vertical="top"/>
    </xf>
    <xf numFmtId="0" fontId="41" fillId="0" borderId="0" xfId="0" applyFont="1" applyFill="1"/>
    <xf numFmtId="0" fontId="32" fillId="0" borderId="3" xfId="0" applyFont="1" applyFill="1" applyBorder="1" applyAlignment="1">
      <alignment vertical="top"/>
    </xf>
    <xf numFmtId="0" fontId="33" fillId="0" borderId="5" xfId="0" applyFont="1" applyBorder="1" applyAlignment="1">
      <alignment horizontal="justify" vertical="top"/>
    </xf>
    <xf numFmtId="0" fontId="33" fillId="0" borderId="0" xfId="0" applyFont="1" applyBorder="1" applyAlignment="1">
      <alignment horizontal="justify" vertical="top"/>
    </xf>
    <xf numFmtId="0" fontId="33" fillId="0" borderId="1" xfId="0" applyFont="1" applyBorder="1" applyAlignment="1">
      <alignment vertical="top" wrapText="1"/>
    </xf>
    <xf numFmtId="0" fontId="33" fillId="0" borderId="0" xfId="0" applyFont="1" applyFill="1" applyBorder="1" applyAlignment="1">
      <alignment horizontal="justify" vertical="top" wrapText="1"/>
    </xf>
    <xf numFmtId="0" fontId="32" fillId="0" borderId="1" xfId="0" applyFont="1" applyFill="1" applyBorder="1" applyAlignment="1">
      <alignment horizontal="justify" vertical="top" wrapText="1"/>
    </xf>
    <xf numFmtId="0" fontId="32" fillId="0" borderId="0" xfId="0" applyFont="1" applyFill="1" applyBorder="1" applyAlignment="1">
      <alignment horizontal="justify" vertical="top" wrapText="1"/>
    </xf>
    <xf numFmtId="0" fontId="33" fillId="0" borderId="3" xfId="0" applyFont="1" applyFill="1" applyBorder="1" applyAlignment="1">
      <alignment horizontal="justify" vertical="top" wrapText="1"/>
    </xf>
    <xf numFmtId="0" fontId="32" fillId="0" borderId="0" xfId="0" applyFont="1" applyFill="1" applyAlignment="1">
      <alignment horizontal="right" vertical="top"/>
    </xf>
    <xf numFmtId="0" fontId="32" fillId="0" borderId="0" xfId="0" applyFont="1" applyFill="1" applyAlignment="1">
      <alignment horizontal="left" vertical="top"/>
    </xf>
    <xf numFmtId="0" fontId="33" fillId="0" borderId="0" xfId="0" applyFont="1" applyAlignment="1">
      <alignment horizontal="left" wrapText="1"/>
    </xf>
    <xf numFmtId="0" fontId="33" fillId="0" borderId="4" xfId="0" applyFont="1" applyBorder="1" applyAlignment="1">
      <alignment wrapText="1"/>
    </xf>
    <xf numFmtId="0" fontId="33" fillId="0" borderId="0" xfId="0" applyFont="1" applyAlignment="1">
      <alignment horizontal="center" vertical="top"/>
    </xf>
    <xf numFmtId="0" fontId="33" fillId="0" borderId="0" xfId="0" applyFont="1" applyBorder="1" applyAlignment="1">
      <alignment horizontal="center" vertical="top"/>
    </xf>
    <xf numFmtId="0" fontId="33" fillId="0" borderId="0" xfId="0" applyFont="1" applyBorder="1" applyAlignment="1">
      <alignment horizontal="left" wrapText="1"/>
    </xf>
    <xf numFmtId="0" fontId="33" fillId="0" borderId="0" xfId="0" applyFont="1" applyFill="1" applyBorder="1"/>
    <xf numFmtId="0" fontId="33" fillId="0" borderId="1" xfId="0" applyFont="1" applyFill="1" applyBorder="1"/>
    <xf numFmtId="0" fontId="33" fillId="0" borderId="1" xfId="0" applyFont="1" applyBorder="1" applyAlignment="1">
      <alignment horizontal="left" vertical="top"/>
    </xf>
    <xf numFmtId="4" fontId="33" fillId="0" borderId="1" xfId="0" applyNumberFormat="1" applyFont="1" applyBorder="1" applyAlignment="1"/>
    <xf numFmtId="0" fontId="33" fillId="0" borderId="0" xfId="0" applyFont="1" applyAlignment="1">
      <alignment horizontal="right" vertical="top" indent="1"/>
    </xf>
    <xf numFmtId="0" fontId="33" fillId="0" borderId="0" xfId="0" applyFont="1" applyAlignment="1">
      <alignment horizontal="right" wrapText="1" indent="1"/>
    </xf>
    <xf numFmtId="0" fontId="33" fillId="0" borderId="0" xfId="0" applyFont="1" applyAlignment="1">
      <alignment horizontal="right" indent="1"/>
    </xf>
    <xf numFmtId="4" fontId="33" fillId="0" borderId="0" xfId="0" applyNumberFormat="1" applyFont="1" applyAlignment="1">
      <alignment horizontal="right" indent="1"/>
    </xf>
    <xf numFmtId="4" fontId="33" fillId="0" borderId="0" xfId="0" applyNumberFormat="1" applyFont="1" applyAlignment="1">
      <alignment vertical="top"/>
    </xf>
    <xf numFmtId="0" fontId="33" fillId="0" borderId="0" xfId="0" applyFont="1" applyBorder="1" applyAlignment="1">
      <alignment horizontal="right" wrapText="1" indent="1"/>
    </xf>
    <xf numFmtId="0" fontId="33" fillId="0" borderId="0" xfId="0" applyFont="1" applyBorder="1" applyAlignment="1">
      <alignment horizontal="right" indent="1"/>
    </xf>
    <xf numFmtId="4" fontId="33" fillId="0" borderId="0" xfId="0" applyNumberFormat="1" applyFont="1" applyBorder="1" applyAlignment="1">
      <alignment horizontal="right" indent="1"/>
    </xf>
    <xf numFmtId="0" fontId="33" fillId="0" borderId="1" xfId="0" applyFont="1" applyBorder="1" applyAlignment="1">
      <alignment horizontal="right" vertical="top" indent="1"/>
    </xf>
    <xf numFmtId="0" fontId="33" fillId="0" borderId="1" xfId="0" applyFont="1" applyBorder="1" applyAlignment="1">
      <alignment horizontal="right" wrapText="1" indent="1"/>
    </xf>
    <xf numFmtId="0" fontId="33" fillId="0" borderId="1" xfId="0" applyFont="1" applyBorder="1" applyAlignment="1">
      <alignment horizontal="right" indent="1"/>
    </xf>
    <xf numFmtId="4" fontId="33" fillId="0" borderId="1" xfId="0" applyNumberFormat="1" applyFont="1" applyBorder="1" applyAlignment="1">
      <alignment horizontal="right" indent="1"/>
    </xf>
    <xf numFmtId="0" fontId="32" fillId="0" borderId="5" xfId="0" applyFont="1" applyBorder="1" applyAlignment="1">
      <alignment horizontal="left" vertical="top"/>
    </xf>
    <xf numFmtId="0" fontId="33" fillId="0" borderId="5" xfId="0" applyFont="1" applyBorder="1" applyAlignment="1">
      <alignment horizontal="right" wrapText="1" indent="1"/>
    </xf>
    <xf numFmtId="0" fontId="32" fillId="0" borderId="5" xfId="0" applyFont="1" applyBorder="1" applyAlignment="1">
      <alignment horizontal="center"/>
    </xf>
    <xf numFmtId="4" fontId="32" fillId="0" borderId="5" xfId="0" applyNumberFormat="1" applyFont="1" applyBorder="1" applyAlignment="1"/>
    <xf numFmtId="0" fontId="32" fillId="0" borderId="0" xfId="0" applyFont="1" applyAlignment="1">
      <alignment wrapText="1"/>
    </xf>
    <xf numFmtId="2" fontId="32" fillId="0" borderId="0" xfId="0" applyNumberFormat="1" applyFont="1" applyFill="1"/>
    <xf numFmtId="0" fontId="41" fillId="0" borderId="0" xfId="0" applyFont="1" applyAlignment="1">
      <alignment wrapText="1"/>
    </xf>
    <xf numFmtId="0" fontId="42" fillId="0" borderId="0" xfId="0" applyFont="1" applyAlignment="1">
      <alignment horizontal="center"/>
    </xf>
    <xf numFmtId="4" fontId="41" fillId="0" borderId="0" xfId="0" applyNumberFormat="1" applyFont="1" applyAlignment="1"/>
    <xf numFmtId="2" fontId="0" fillId="0" borderId="0" xfId="0" applyNumberFormat="1" applyFill="1"/>
    <xf numFmtId="2" fontId="33" fillId="0" borderId="0" xfId="0" applyNumberFormat="1" applyFont="1" applyAlignment="1">
      <alignment horizontal="center"/>
    </xf>
    <xf numFmtId="2" fontId="32" fillId="0" borderId="0" xfId="0" applyNumberFormat="1" applyFont="1" applyAlignment="1">
      <alignment horizontal="center"/>
    </xf>
    <xf numFmtId="0" fontId="8" fillId="0" borderId="0" xfId="0" applyFont="1" applyAlignment="1">
      <alignment vertical="top" wrapText="1"/>
    </xf>
    <xf numFmtId="0" fontId="6" fillId="0" borderId="4" xfId="0" applyFont="1" applyBorder="1" applyAlignment="1">
      <alignment horizontal="left" vertical="top" wrapText="1"/>
    </xf>
    <xf numFmtId="0" fontId="8" fillId="0" borderId="4" xfId="0" applyFont="1" applyBorder="1" applyAlignment="1">
      <alignment horizontal="left" vertical="top" wrapText="1"/>
    </xf>
    <xf numFmtId="0" fontId="8" fillId="0" borderId="0" xfId="0" applyFont="1" applyAlignment="1">
      <alignment horizontal="left" vertical="top" wrapText="1"/>
    </xf>
    <xf numFmtId="0" fontId="6" fillId="0" borderId="3" xfId="0" applyFont="1" applyBorder="1" applyAlignment="1">
      <alignment horizontal="left" vertical="top" wrapText="1"/>
    </xf>
    <xf numFmtId="0" fontId="6" fillId="0" borderId="3" xfId="0" applyFont="1" applyBorder="1" applyAlignment="1" applyProtection="1">
      <alignment horizontal="justify" vertical="top" wrapText="1"/>
      <protection hidden="1"/>
    </xf>
    <xf numFmtId="0" fontId="8" fillId="0" borderId="3" xfId="0" applyFont="1" applyBorder="1" applyAlignment="1">
      <alignment horizontal="left" vertical="top" wrapText="1"/>
    </xf>
    <xf numFmtId="0" fontId="8" fillId="0" borderId="1" xfId="0" applyFont="1" applyBorder="1" applyAlignment="1" applyProtection="1">
      <alignment horizontal="justify" vertical="top"/>
      <protection hidden="1"/>
    </xf>
    <xf numFmtId="0" fontId="6" fillId="0" borderId="5" xfId="0" applyFont="1" applyBorder="1" applyAlignment="1">
      <alignment vertical="top" wrapText="1"/>
    </xf>
    <xf numFmtId="0" fontId="12" fillId="0" borderId="0" xfId="0" applyFont="1" applyAlignment="1" applyProtection="1">
      <alignment horizontal="justify" vertical="top"/>
      <protection hidden="1"/>
    </xf>
    <xf numFmtId="0" fontId="6" fillId="0" borderId="3" xfId="0" applyFont="1" applyBorder="1" applyAlignment="1" applyProtection="1">
      <alignment horizontal="justify" vertical="top"/>
      <protection hidden="1"/>
    </xf>
    <xf numFmtId="0" fontId="6" fillId="0" borderId="3" xfId="0" applyFont="1" applyBorder="1" applyAlignment="1">
      <alignment horizontal="justify" vertical="top" wrapText="1"/>
    </xf>
    <xf numFmtId="0" fontId="13" fillId="0" borderId="0" xfId="0" applyFont="1" applyAlignment="1">
      <alignment horizontal="justify" vertical="top" wrapText="1"/>
    </xf>
    <xf numFmtId="0" fontId="52" fillId="0" borderId="3" xfId="0" applyFont="1" applyFill="1" applyBorder="1" applyAlignment="1">
      <alignment horizontal="right" vertical="top"/>
    </xf>
    <xf numFmtId="0" fontId="52" fillId="0" borderId="3" xfId="0" applyFont="1" applyFill="1" applyBorder="1" applyAlignment="1">
      <alignment vertical="top" wrapText="1"/>
    </xf>
    <xf numFmtId="0" fontId="53" fillId="0" borderId="3" xfId="0" applyFont="1" applyFill="1" applyBorder="1" applyAlignment="1">
      <alignment horizontal="center"/>
    </xf>
    <xf numFmtId="0" fontId="52" fillId="0" borderId="0" xfId="0" applyFont="1" applyFill="1" applyBorder="1" applyAlignment="1">
      <alignment horizontal="right" vertical="top"/>
    </xf>
    <xf numFmtId="0" fontId="52" fillId="0" borderId="0" xfId="0" applyFont="1" applyFill="1" applyBorder="1" applyAlignment="1">
      <alignment vertical="top" wrapText="1"/>
    </xf>
    <xf numFmtId="0" fontId="53" fillId="0" borderId="0" xfId="0" applyFont="1" applyFill="1" applyBorder="1" applyAlignment="1">
      <alignment horizontal="center"/>
    </xf>
    <xf numFmtId="0" fontId="53" fillId="0" borderId="3" xfId="0" applyFont="1" applyFill="1" applyBorder="1" applyAlignment="1">
      <alignment vertical="top" wrapText="1"/>
    </xf>
    <xf numFmtId="0" fontId="32" fillId="0" borderId="1" xfId="0" applyFont="1" applyFill="1" applyBorder="1" applyAlignment="1">
      <alignment horizontal="center" vertical="center"/>
    </xf>
    <xf numFmtId="4" fontId="32" fillId="0" borderId="1" xfId="0" applyNumberFormat="1" applyFont="1" applyFill="1" applyBorder="1" applyAlignment="1">
      <alignment vertical="center"/>
    </xf>
    <xf numFmtId="0" fontId="53" fillId="0" borderId="0" xfId="0" applyFont="1" applyAlignment="1">
      <alignment vertical="top"/>
    </xf>
    <xf numFmtId="4" fontId="53" fillId="0" borderId="3" xfId="0" applyNumberFormat="1" applyFont="1" applyFill="1" applyBorder="1"/>
    <xf numFmtId="4" fontId="53" fillId="0" borderId="3" xfId="0" applyNumberFormat="1" applyFont="1" applyFill="1" applyBorder="1" applyAlignment="1"/>
    <xf numFmtId="0" fontId="53" fillId="0" borderId="0" xfId="0" applyFont="1" applyFill="1"/>
    <xf numFmtId="0" fontId="49" fillId="0" borderId="0" xfId="0" applyFont="1" applyFill="1"/>
    <xf numFmtId="0" fontId="49" fillId="0" borderId="0" xfId="0" applyFont="1" applyAlignment="1">
      <alignment horizontal="left" vertical="top"/>
    </xf>
    <xf numFmtId="0" fontId="33" fillId="0" borderId="0" xfId="0" applyFont="1" applyAlignment="1">
      <alignment horizontal="center"/>
    </xf>
    <xf numFmtId="0" fontId="10" fillId="0" borderId="0" xfId="0" applyFont="1" applyFill="1" applyBorder="1" applyAlignment="1">
      <alignment horizontal="left" vertical="top"/>
    </xf>
    <xf numFmtId="0" fontId="6" fillId="0" borderId="3" xfId="0" applyFont="1" applyBorder="1" applyAlignment="1">
      <alignment vertical="top"/>
    </xf>
    <xf numFmtId="0" fontId="10" fillId="0" borderId="3" xfId="0" applyFont="1" applyBorder="1" applyAlignment="1">
      <alignment vertical="top" wrapText="1"/>
    </xf>
    <xf numFmtId="0" fontId="10" fillId="0" borderId="3" xfId="0" applyFont="1" applyFill="1" applyBorder="1" applyAlignment="1">
      <alignment horizontal="center"/>
    </xf>
    <xf numFmtId="4" fontId="10" fillId="0" borderId="3" xfId="0" applyNumberFormat="1" applyFont="1" applyFill="1" applyBorder="1"/>
    <xf numFmtId="4" fontId="10" fillId="0" borderId="3" xfId="0" applyNumberFormat="1" applyFont="1" applyFill="1" applyBorder="1" applyAlignment="1"/>
    <xf numFmtId="2" fontId="10" fillId="0" borderId="0" xfId="0" applyNumberFormat="1" applyFont="1" applyAlignment="1">
      <alignment horizontal="center"/>
    </xf>
    <xf numFmtId="4" fontId="10" fillId="0" borderId="0" xfId="0" applyNumberFormat="1" applyFont="1" applyAlignment="1">
      <alignment horizontal="center"/>
    </xf>
    <xf numFmtId="0" fontId="6" fillId="0" borderId="3" xfId="14" applyFont="1" applyFill="1" applyBorder="1" applyAlignment="1" applyProtection="1">
      <alignment horizontal="justify" vertical="top"/>
      <protection hidden="1"/>
    </xf>
    <xf numFmtId="0" fontId="54" fillId="0" borderId="0" xfId="0" applyFont="1" applyAlignment="1">
      <alignment horizontal="left" vertical="top"/>
    </xf>
    <xf numFmtId="0" fontId="10" fillId="0" borderId="3" xfId="0" applyFont="1" applyBorder="1" applyAlignment="1">
      <alignment horizontal="left" vertical="top" wrapText="1"/>
    </xf>
    <xf numFmtId="0" fontId="6" fillId="0" borderId="0" xfId="0" applyFont="1" applyAlignment="1">
      <alignment vertical="top"/>
    </xf>
    <xf numFmtId="0" fontId="34" fillId="0" borderId="0" xfId="0" applyFont="1" applyAlignment="1">
      <alignment horizontal="left" vertical="top" wrapText="1"/>
    </xf>
    <xf numFmtId="0" fontId="6" fillId="0" borderId="0" xfId="0" applyFont="1" applyAlignment="1">
      <alignment horizontal="center"/>
    </xf>
    <xf numFmtId="0" fontId="11" fillId="0" borderId="0" xfId="0" applyFont="1" applyAlignment="1">
      <alignment vertical="top"/>
    </xf>
    <xf numFmtId="0" fontId="11" fillId="0" borderId="0" xfId="0" applyFont="1" applyAlignment="1">
      <alignment wrapText="1"/>
    </xf>
    <xf numFmtId="0" fontId="8" fillId="0" borderId="3" xfId="0" applyFont="1" applyBorder="1" applyAlignment="1">
      <alignment vertical="top"/>
    </xf>
    <xf numFmtId="0" fontId="8" fillId="0" borderId="3" xfId="0" applyFont="1" applyBorder="1" applyAlignment="1">
      <alignment vertical="top" wrapText="1"/>
    </xf>
    <xf numFmtId="0" fontId="10" fillId="0" borderId="0" xfId="0" applyFont="1" applyAlignment="1">
      <alignment vertical="top" wrapText="1"/>
    </xf>
    <xf numFmtId="0" fontId="6" fillId="0" borderId="1" xfId="0" applyFont="1" applyBorder="1" applyAlignment="1">
      <alignment vertical="top"/>
    </xf>
    <xf numFmtId="0" fontId="10" fillId="0" borderId="1" xfId="0" applyFont="1" applyBorder="1" applyAlignment="1">
      <alignment horizontal="right" vertical="top" wrapText="1"/>
    </xf>
    <xf numFmtId="0" fontId="10" fillId="0" borderId="0" xfId="0" applyFont="1" applyAlignment="1">
      <alignment horizontal="right" vertical="top" wrapText="1"/>
    </xf>
    <xf numFmtId="0" fontId="6" fillId="0" borderId="4" xfId="0" applyFont="1" applyBorder="1" applyAlignment="1">
      <alignment vertical="top"/>
    </xf>
    <xf numFmtId="0" fontId="10" fillId="0" borderId="4" xfId="0" applyFont="1" applyBorder="1" applyAlignment="1">
      <alignment vertical="top" wrapText="1"/>
    </xf>
    <xf numFmtId="0" fontId="6" fillId="0" borderId="1" xfId="0" applyFont="1" applyBorder="1" applyAlignment="1">
      <alignment horizontal="right" vertical="top"/>
    </xf>
    <xf numFmtId="0" fontId="10" fillId="0" borderId="1" xfId="0" applyFont="1" applyBorder="1" applyAlignment="1">
      <alignment vertical="top" wrapText="1"/>
    </xf>
    <xf numFmtId="0" fontId="10" fillId="0" borderId="3" xfId="0" applyFont="1" applyBorder="1" applyAlignment="1">
      <alignment wrapText="1"/>
    </xf>
    <xf numFmtId="0" fontId="6" fillId="0" borderId="5" xfId="0" applyFont="1" applyBorder="1" applyAlignment="1">
      <alignment vertical="top"/>
    </xf>
    <xf numFmtId="0" fontId="6" fillId="0" borderId="5" xfId="0" applyFont="1" applyBorder="1"/>
    <xf numFmtId="0" fontId="6" fillId="0" borderId="5" xfId="0" applyFont="1" applyBorder="1" applyAlignment="1">
      <alignment horizontal="center"/>
    </xf>
    <xf numFmtId="0" fontId="32" fillId="0" borderId="0" xfId="0" applyFont="1" applyFill="1" applyBorder="1" applyAlignment="1">
      <alignment horizontal="center" vertical="center"/>
    </xf>
    <xf numFmtId="4" fontId="32" fillId="0" borderId="0" xfId="0" applyNumberFormat="1" applyFont="1" applyFill="1" applyBorder="1" applyAlignment="1">
      <alignment vertical="center"/>
    </xf>
    <xf numFmtId="0" fontId="0" fillId="0" borderId="0" xfId="0" applyBorder="1" applyAlignment="1">
      <alignment horizontal="left" vertical="top"/>
    </xf>
    <xf numFmtId="0" fontId="0" fillId="0" borderId="0" xfId="0" applyBorder="1" applyAlignment="1">
      <alignment wrapText="1"/>
    </xf>
    <xf numFmtId="0" fontId="27" fillId="0" borderId="0" xfId="0" applyFont="1" applyBorder="1" applyAlignment="1">
      <alignment horizontal="center"/>
    </xf>
    <xf numFmtId="4" fontId="23" fillId="0" borderId="0" xfId="0" applyNumberFormat="1" applyFont="1" applyBorder="1" applyAlignment="1"/>
    <xf numFmtId="0" fontId="8" fillId="0" borderId="0" xfId="0" applyFont="1" applyBorder="1" applyAlignment="1">
      <alignment vertical="top"/>
    </xf>
    <xf numFmtId="0" fontId="8" fillId="0" borderId="0" xfId="0" applyFont="1" applyBorder="1" applyAlignment="1">
      <alignment vertical="top" wrapText="1"/>
    </xf>
    <xf numFmtId="0" fontId="11" fillId="0" borderId="0" xfId="0" applyFont="1" applyBorder="1" applyAlignment="1">
      <alignment horizontal="center"/>
    </xf>
    <xf numFmtId="4" fontId="11" fillId="0" borderId="0" xfId="0" applyNumberFormat="1" applyFont="1" applyBorder="1"/>
    <xf numFmtId="0" fontId="10" fillId="0" borderId="0" xfId="0" applyFont="1" applyBorder="1" applyAlignment="1">
      <alignment vertical="top" wrapText="1"/>
    </xf>
    <xf numFmtId="0" fontId="8" fillId="0" borderId="4" xfId="0" applyFont="1" applyBorder="1" applyAlignment="1">
      <alignment vertical="top"/>
    </xf>
    <xf numFmtId="0" fontId="8" fillId="0" borderId="4" xfId="0" applyFont="1" applyBorder="1" applyAlignment="1">
      <alignment vertical="top" wrapText="1"/>
    </xf>
    <xf numFmtId="0" fontId="6" fillId="0" borderId="4" xfId="0" applyFont="1" applyBorder="1" applyAlignment="1">
      <alignment vertical="top" wrapText="1"/>
    </xf>
    <xf numFmtId="0" fontId="6" fillId="0" borderId="0" xfId="0" applyFont="1" applyAlignment="1">
      <alignment horizontal="left" vertical="top" wrapText="1"/>
    </xf>
    <xf numFmtId="49" fontId="19" fillId="0" borderId="6" xfId="0" applyNumberFormat="1" applyFont="1" applyBorder="1" applyAlignment="1">
      <alignment horizontal="center" vertical="center"/>
    </xf>
    <xf numFmtId="0" fontId="19" fillId="0" borderId="6" xfId="0" applyFont="1" applyBorder="1" applyAlignment="1">
      <alignment horizontal="center" vertical="center"/>
    </xf>
    <xf numFmtId="1" fontId="19" fillId="0" borderId="6" xfId="0" applyNumberFormat="1" applyFont="1" applyBorder="1" applyAlignment="1">
      <alignment horizontal="center" vertical="center"/>
    </xf>
    <xf numFmtId="49" fontId="19" fillId="0" borderId="0" xfId="0" applyNumberFormat="1" applyFont="1" applyAlignment="1">
      <alignment horizontal="center" vertical="center"/>
    </xf>
    <xf numFmtId="0" fontId="19" fillId="0" borderId="0" xfId="0" applyFont="1" applyAlignment="1">
      <alignment horizontal="center" vertical="center" wrapText="1"/>
    </xf>
    <xf numFmtId="0" fontId="19" fillId="0" borderId="0" xfId="0" applyFont="1" applyAlignment="1">
      <alignment horizontal="center" vertical="center"/>
    </xf>
    <xf numFmtId="1" fontId="19" fillId="0" borderId="0" xfId="0" applyNumberFormat="1" applyFont="1" applyAlignment="1">
      <alignment horizontal="center" vertical="center"/>
    </xf>
    <xf numFmtId="49" fontId="21" fillId="0" borderId="0" xfId="0" applyNumberFormat="1" applyFont="1" applyAlignment="1">
      <alignment vertical="top"/>
    </xf>
    <xf numFmtId="49" fontId="20" fillId="0" borderId="0" xfId="0" applyNumberFormat="1" applyFont="1" applyAlignment="1">
      <alignment horizontal="right" vertical="top"/>
    </xf>
    <xf numFmtId="49" fontId="20" fillId="0" borderId="21" xfId="0" applyNumberFormat="1" applyFont="1" applyBorder="1" applyAlignment="1">
      <alignment horizontal="right" vertical="top"/>
    </xf>
    <xf numFmtId="0" fontId="20" fillId="0" borderId="21" xfId="0" applyFont="1" applyBorder="1" applyAlignment="1">
      <alignment horizontal="center"/>
    </xf>
    <xf numFmtId="2" fontId="20" fillId="0" borderId="21" xfId="0" applyNumberFormat="1" applyFont="1" applyBorder="1"/>
    <xf numFmtId="166" fontId="20" fillId="0" borderId="21" xfId="0" applyNumberFormat="1" applyFont="1" applyBorder="1"/>
    <xf numFmtId="49" fontId="20" fillId="0" borderId="22" xfId="0" applyNumberFormat="1" applyFont="1" applyBorder="1" applyAlignment="1">
      <alignment vertical="top"/>
    </xf>
    <xf numFmtId="0" fontId="20" fillId="0" borderId="22" xfId="0" applyFont="1" applyBorder="1" applyAlignment="1">
      <alignment horizontal="center"/>
    </xf>
    <xf numFmtId="4" fontId="20" fillId="0" borderId="22" xfId="0" applyNumberFormat="1" applyFont="1" applyBorder="1"/>
    <xf numFmtId="166" fontId="20" fillId="0" borderId="22" xfId="0" applyNumberFormat="1" applyFont="1" applyBorder="1"/>
    <xf numFmtId="4" fontId="20" fillId="0" borderId="21" xfId="0" applyNumberFormat="1" applyFont="1" applyBorder="1"/>
    <xf numFmtId="49" fontId="20" fillId="0" borderId="7" xfId="0" applyNumberFormat="1" applyFont="1" applyBorder="1" applyAlignment="1">
      <alignment horizontal="right" vertical="top"/>
    </xf>
    <xf numFmtId="0" fontId="20" fillId="0" borderId="7" xfId="0" applyFont="1" applyBorder="1" applyAlignment="1">
      <alignment horizontal="center"/>
    </xf>
    <xf numFmtId="4" fontId="20" fillId="0" borderId="7" xfId="0" applyNumberFormat="1" applyFont="1" applyBorder="1"/>
    <xf numFmtId="166" fontId="20" fillId="0" borderId="7" xfId="0" applyNumberFormat="1" applyFont="1" applyBorder="1"/>
    <xf numFmtId="0" fontId="20" fillId="0" borderId="6" xfId="0" applyFont="1" applyBorder="1" applyAlignment="1">
      <alignment horizontal="center" vertical="top"/>
    </xf>
    <xf numFmtId="4" fontId="20" fillId="0" borderId="6" xfId="0" applyNumberFormat="1" applyFont="1" applyBorder="1" applyAlignment="1">
      <alignment vertical="top"/>
    </xf>
    <xf numFmtId="166" fontId="20" fillId="0" borderId="6" xfId="0" applyNumberFormat="1" applyFont="1" applyBorder="1" applyAlignment="1">
      <alignment vertical="top"/>
    </xf>
    <xf numFmtId="49" fontId="21" fillId="0" borderId="0" xfId="0" applyNumberFormat="1" applyFont="1" applyAlignment="1">
      <alignment horizontal="left" vertical="top"/>
    </xf>
    <xf numFmtId="0" fontId="21" fillId="0" borderId="0" xfId="0" applyFont="1" applyAlignment="1">
      <alignment horizontal="center"/>
    </xf>
    <xf numFmtId="0" fontId="21" fillId="0" borderId="0" xfId="0" applyFont="1"/>
    <xf numFmtId="166" fontId="22" fillId="0" borderId="0" xfId="0" applyNumberFormat="1" applyFont="1"/>
    <xf numFmtId="0" fontId="22" fillId="0" borderId="0" xfId="0" applyFont="1"/>
    <xf numFmtId="0" fontId="20" fillId="0" borderId="21" xfId="0" applyFont="1" applyBorder="1" applyAlignment="1">
      <alignment vertical="top" wrapText="1"/>
    </xf>
    <xf numFmtId="0" fontId="20" fillId="0" borderId="21" xfId="0" applyFont="1" applyBorder="1"/>
    <xf numFmtId="166" fontId="22" fillId="0" borderId="21" xfId="0" applyNumberFormat="1" applyFont="1" applyBorder="1"/>
    <xf numFmtId="0" fontId="22" fillId="0" borderId="22" xfId="0" applyFont="1" applyBorder="1"/>
    <xf numFmtId="2" fontId="20" fillId="0" borderId="22" xfId="0" applyNumberFormat="1" applyFont="1" applyBorder="1"/>
    <xf numFmtId="49" fontId="51" fillId="0" borderId="0" xfId="0" applyNumberFormat="1" applyFont="1" applyAlignment="1">
      <alignment vertical="top"/>
    </xf>
    <xf numFmtId="0" fontId="50" fillId="0" borderId="0" xfId="0" applyFont="1" applyAlignment="1">
      <alignment horizontal="center"/>
    </xf>
    <xf numFmtId="2" fontId="50" fillId="0" borderId="0" xfId="0" applyNumberFormat="1" applyFont="1"/>
    <xf numFmtId="166" fontId="50" fillId="0" borderId="0" xfId="0" applyNumberFormat="1" applyFont="1"/>
    <xf numFmtId="0" fontId="22" fillId="0" borderId="21" xfId="0" applyFont="1" applyBorder="1"/>
    <xf numFmtId="49" fontId="21" fillId="0" borderId="22" xfId="0" applyNumberFormat="1" applyFont="1" applyBorder="1" applyAlignment="1">
      <alignment vertical="top"/>
    </xf>
    <xf numFmtId="0" fontId="20" fillId="0" borderId="22" xfId="0" applyFont="1" applyBorder="1" applyAlignment="1">
      <alignment horizontal="right" vertical="top" wrapText="1"/>
    </xf>
    <xf numFmtId="49" fontId="20" fillId="0" borderId="22" xfId="0" applyNumberFormat="1" applyFont="1" applyBorder="1" applyAlignment="1">
      <alignment horizontal="right" vertical="top"/>
    </xf>
    <xf numFmtId="49" fontId="50" fillId="0" borderId="0" xfId="0" applyNumberFormat="1" applyFont="1" applyAlignment="1">
      <alignment horizontal="right" vertical="top"/>
    </xf>
    <xf numFmtId="4" fontId="50" fillId="0" borderId="0" xfId="0" applyNumberFormat="1" applyFont="1"/>
    <xf numFmtId="49" fontId="50" fillId="0" borderId="0" xfId="0" applyNumberFormat="1" applyFont="1" applyAlignment="1">
      <alignment horizontal="right" vertical="center"/>
    </xf>
    <xf numFmtId="0" fontId="22" fillId="0" borderId="7" xfId="0" applyFont="1" applyBorder="1" applyAlignment="1">
      <alignment vertical="top"/>
    </xf>
    <xf numFmtId="2" fontId="20" fillId="0" borderId="7" xfId="0" applyNumberFormat="1" applyFont="1" applyBorder="1"/>
    <xf numFmtId="4" fontId="20" fillId="0" borderId="0" xfId="0" applyNumberFormat="1" applyFont="1" applyAlignment="1">
      <alignment horizontal="right"/>
    </xf>
    <xf numFmtId="0" fontId="21" fillId="0" borderId="0" xfId="0" applyFont="1" applyAlignment="1">
      <alignment vertical="top" wrapText="1"/>
    </xf>
    <xf numFmtId="4" fontId="21" fillId="0" borderId="0" xfId="0" applyNumberFormat="1" applyFont="1"/>
    <xf numFmtId="166" fontId="21" fillId="0" borderId="0" xfId="0" applyNumberFormat="1" applyFont="1"/>
    <xf numFmtId="0" fontId="20" fillId="0" borderId="0" xfId="0" applyFont="1" applyAlignment="1">
      <alignment horizontal="center" vertical="top"/>
    </xf>
    <xf numFmtId="49" fontId="51" fillId="0" borderId="11" xfId="0" applyNumberFormat="1" applyFont="1" applyBorder="1" applyAlignment="1">
      <alignment horizontal="right" vertical="top"/>
    </xf>
    <xf numFmtId="49" fontId="51" fillId="0" borderId="14" xfId="0" applyNumberFormat="1" applyFont="1" applyBorder="1" applyAlignment="1">
      <alignment vertical="top"/>
    </xf>
    <xf numFmtId="0" fontId="20" fillId="0" borderId="14" xfId="0" applyFont="1" applyBorder="1" applyAlignment="1">
      <alignment vertical="top" wrapText="1"/>
    </xf>
    <xf numFmtId="0" fontId="20" fillId="0" borderId="13" xfId="0" applyFont="1" applyBorder="1" applyAlignment="1">
      <alignment horizontal="left" vertical="top" wrapText="1"/>
    </xf>
    <xf numFmtId="4" fontId="20" fillId="0" borderId="13" xfId="0" applyNumberFormat="1" applyFont="1" applyBorder="1"/>
    <xf numFmtId="49" fontId="20" fillId="0" borderId="25" xfId="0" applyNumberFormat="1" applyFont="1" applyBorder="1" applyAlignment="1">
      <alignment horizontal="right" vertical="top"/>
    </xf>
    <xf numFmtId="0" fontId="20" fillId="0" borderId="25" xfId="0" applyFont="1" applyBorder="1" applyAlignment="1">
      <alignment horizontal="left" vertical="top" wrapText="1"/>
    </xf>
    <xf numFmtId="0" fontId="20" fillId="0" borderId="25" xfId="0" applyFont="1" applyBorder="1"/>
    <xf numFmtId="49" fontId="20" fillId="0" borderId="26" xfId="0" applyNumberFormat="1" applyFont="1" applyBorder="1" applyAlignment="1">
      <alignment horizontal="right" vertical="top"/>
    </xf>
    <xf numFmtId="0" fontId="20" fillId="0" borderId="26" xfId="0" applyFont="1" applyBorder="1"/>
    <xf numFmtId="49" fontId="20" fillId="0" borderId="27" xfId="0" applyNumberFormat="1" applyFont="1" applyBorder="1" applyAlignment="1">
      <alignment horizontal="right" vertical="top"/>
    </xf>
    <xf numFmtId="0" fontId="20" fillId="0" borderId="27" xfId="0" applyFont="1" applyBorder="1" applyAlignment="1">
      <alignment horizontal="center"/>
    </xf>
    <xf numFmtId="4" fontId="20" fillId="0" borderId="27" xfId="0" applyNumberFormat="1" applyFont="1" applyBorder="1"/>
    <xf numFmtId="166" fontId="20" fillId="0" borderId="27" xfId="0" applyNumberFormat="1" applyFont="1" applyBorder="1"/>
    <xf numFmtId="0" fontId="20" fillId="0" borderId="25" xfId="0" applyFont="1" applyBorder="1" applyAlignment="1">
      <alignment horizontal="center"/>
    </xf>
    <xf numFmtId="4" fontId="20" fillId="0" borderId="25" xfId="0" applyNumberFormat="1" applyFont="1" applyBorder="1"/>
    <xf numFmtId="166" fontId="20" fillId="0" borderId="25" xfId="0" applyNumberFormat="1" applyFont="1" applyBorder="1"/>
    <xf numFmtId="0" fontId="20" fillId="0" borderId="26" xfId="0" applyFont="1" applyBorder="1" applyAlignment="1">
      <alignment horizontal="right" vertical="top" wrapText="1"/>
    </xf>
    <xf numFmtId="0" fontId="20" fillId="0" borderId="26" xfId="0" applyFont="1" applyBorder="1" applyAlignment="1">
      <alignment horizontal="center"/>
    </xf>
    <xf numFmtId="4" fontId="20" fillId="0" borderId="26" xfId="0" applyNumberFormat="1" applyFont="1" applyBorder="1"/>
    <xf numFmtId="166" fontId="20" fillId="0" borderId="26" xfId="0" applyNumberFormat="1" applyFont="1" applyBorder="1"/>
    <xf numFmtId="0" fontId="20" fillId="0" borderId="27" xfId="0" applyFont="1" applyBorder="1" applyAlignment="1">
      <alignment horizontal="right" vertical="top" wrapText="1"/>
    </xf>
    <xf numFmtId="0" fontId="20" fillId="0" borderId="12" xfId="0" applyFont="1" applyBorder="1" applyAlignment="1">
      <alignment horizontal="left" vertical="top" wrapText="1"/>
    </xf>
    <xf numFmtId="4" fontId="20" fillId="0" borderId="12" xfId="0" applyNumberFormat="1" applyFont="1" applyBorder="1"/>
    <xf numFmtId="49" fontId="21" fillId="0" borderId="15" xfId="0" applyNumberFormat="1" applyFont="1" applyBorder="1" applyAlignment="1">
      <alignment vertical="top"/>
    </xf>
    <xf numFmtId="0" fontId="21" fillId="0" borderId="16" xfId="0" applyFont="1" applyBorder="1" applyAlignment="1">
      <alignment horizontal="center"/>
    </xf>
    <xf numFmtId="4" fontId="21" fillId="0" borderId="16" xfId="0" applyNumberFormat="1" applyFont="1" applyBorder="1"/>
    <xf numFmtId="166" fontId="21" fillId="0" borderId="16" xfId="0" applyNumberFormat="1" applyFont="1" applyBorder="1"/>
    <xf numFmtId="166" fontId="21" fillId="0" borderId="17" xfId="0" applyNumberFormat="1" applyFont="1" applyBorder="1"/>
    <xf numFmtId="49" fontId="50" fillId="0" borderId="0" xfId="0" applyNumberFormat="1" applyFont="1" applyAlignment="1">
      <alignment horizontal="center" vertical="center"/>
    </xf>
    <xf numFmtId="0" fontId="50" fillId="0" borderId="0" xfId="0" applyFont="1" applyAlignment="1">
      <alignment horizontal="center" vertical="center"/>
    </xf>
    <xf numFmtId="1" fontId="50" fillId="0" borderId="0" xfId="0" applyNumberFormat="1" applyFont="1" applyAlignment="1">
      <alignment horizontal="center" vertical="center"/>
    </xf>
    <xf numFmtId="49" fontId="20" fillId="0" borderId="14" xfId="0" applyNumberFormat="1" applyFont="1" applyBorder="1" applyAlignment="1">
      <alignment vertical="top"/>
    </xf>
    <xf numFmtId="164" fontId="20" fillId="0" borderId="0" xfId="0" applyNumberFormat="1" applyFont="1"/>
    <xf numFmtId="0" fontId="23" fillId="0" borderId="6" xfId="0" applyFont="1" applyBorder="1" applyAlignment="1">
      <alignment horizontal="center"/>
    </xf>
    <xf numFmtId="0" fontId="20" fillId="0" borderId="6" xfId="0" applyFont="1" applyBorder="1" applyAlignment="1">
      <alignment vertical="top"/>
    </xf>
    <xf numFmtId="0" fontId="23" fillId="0" borderId="0" xfId="0" applyFont="1" applyAlignment="1">
      <alignment horizontal="center"/>
    </xf>
    <xf numFmtId="0" fontId="5" fillId="0" borderId="0" xfId="0" applyFont="1" applyAlignment="1">
      <alignment horizontal="center"/>
    </xf>
    <xf numFmtId="0" fontId="50" fillId="0" borderId="6" xfId="0" applyFont="1" applyBorder="1" applyAlignment="1">
      <alignment vertical="top"/>
    </xf>
    <xf numFmtId="0" fontId="50" fillId="0" borderId="0" xfId="0" applyFont="1" applyAlignment="1">
      <alignment vertical="top" wrapText="1"/>
    </xf>
    <xf numFmtId="0" fontId="50" fillId="0" borderId="0" xfId="0" applyFont="1" applyAlignment="1">
      <alignment vertical="top"/>
    </xf>
    <xf numFmtId="0" fontId="50" fillId="0" borderId="0" xfId="0" applyFont="1"/>
    <xf numFmtId="0" fontId="20" fillId="0" borderId="21" xfId="0" applyFont="1" applyBorder="1" applyAlignment="1">
      <alignment horizontal="right" vertical="top"/>
    </xf>
    <xf numFmtId="0" fontId="23" fillId="0" borderId="21" xfId="0" applyFont="1" applyBorder="1" applyAlignment="1">
      <alignment horizontal="center"/>
    </xf>
    <xf numFmtId="0" fontId="20" fillId="0" borderId="21" xfId="0" applyFont="1" applyBorder="1" applyAlignment="1">
      <alignment vertical="top"/>
    </xf>
    <xf numFmtId="0" fontId="20" fillId="0" borderId="22" xfId="0" applyFont="1" applyBorder="1" applyAlignment="1">
      <alignment horizontal="right" vertical="top"/>
    </xf>
    <xf numFmtId="0" fontId="20" fillId="0" borderId="22" xfId="0" applyFont="1" applyBorder="1" applyAlignment="1">
      <alignment vertical="top" wrapText="1"/>
    </xf>
    <xf numFmtId="0" fontId="23" fillId="0" borderId="22" xfId="0" applyFont="1" applyBorder="1" applyAlignment="1">
      <alignment horizontal="center"/>
    </xf>
    <xf numFmtId="0" fontId="20" fillId="0" borderId="22" xfId="0" applyFont="1" applyBorder="1" applyAlignment="1">
      <alignment vertical="top"/>
    </xf>
    <xf numFmtId="0" fontId="20" fillId="0" borderId="22" xfId="0" applyFont="1" applyBorder="1"/>
    <xf numFmtId="49" fontId="50" fillId="0" borderId="28" xfId="0" applyNumberFormat="1" applyFont="1" applyBorder="1" applyAlignment="1">
      <alignment horizontal="right" vertical="top"/>
    </xf>
    <xf numFmtId="0" fontId="20" fillId="0" borderId="1" xfId="0" applyFont="1" applyBorder="1" applyAlignment="1">
      <alignment horizontal="left" vertical="top" wrapText="1"/>
    </xf>
    <xf numFmtId="4" fontId="20" fillId="0" borderId="1" xfId="0" applyNumberFormat="1" applyFont="1" applyBorder="1"/>
    <xf numFmtId="0" fontId="20" fillId="0" borderId="1" xfId="0" applyFont="1" applyBorder="1" applyAlignment="1">
      <alignment vertical="top"/>
    </xf>
    <xf numFmtId="0" fontId="20" fillId="0" borderId="24" xfId="0" applyFont="1" applyBorder="1"/>
    <xf numFmtId="49" fontId="20" fillId="0" borderId="6" xfId="0" applyNumberFormat="1" applyFont="1" applyBorder="1" applyAlignment="1">
      <alignment horizontal="center" vertical="center"/>
    </xf>
    <xf numFmtId="1" fontId="20" fillId="0" borderId="6" xfId="0" applyNumberFormat="1" applyFont="1" applyBorder="1" applyAlignment="1">
      <alignment horizontal="center" vertical="center"/>
    </xf>
    <xf numFmtId="0" fontId="21" fillId="0" borderId="0" xfId="8" applyFont="1" applyAlignment="1">
      <alignment horizontal="center" vertical="center"/>
    </xf>
    <xf numFmtId="0" fontId="20" fillId="0" borderId="0" xfId="0" applyFont="1" applyAlignment="1">
      <alignment horizontal="center" vertical="center" wrapText="1"/>
    </xf>
    <xf numFmtId="2" fontId="20" fillId="0" borderId="0" xfId="0" applyNumberFormat="1" applyFont="1" applyAlignment="1">
      <alignment horizontal="center" vertical="center"/>
    </xf>
    <xf numFmtId="166" fontId="20" fillId="0" borderId="0" xfId="0" applyNumberFormat="1" applyFont="1" applyAlignment="1" applyProtection="1">
      <alignment vertical="center"/>
      <protection locked="0"/>
    </xf>
    <xf numFmtId="166" fontId="20" fillId="0" borderId="0" xfId="0" applyNumberFormat="1" applyFont="1" applyAlignment="1">
      <alignment horizontal="center" vertical="center"/>
    </xf>
    <xf numFmtId="0" fontId="20" fillId="0" borderId="0" xfId="0" applyFont="1" applyAlignment="1">
      <alignment horizontal="center" wrapText="1"/>
    </xf>
    <xf numFmtId="0" fontId="20" fillId="0" borderId="0" xfId="0" applyFont="1" applyAlignment="1">
      <alignment horizontal="justify" vertical="top" wrapText="1"/>
    </xf>
    <xf numFmtId="0" fontId="20" fillId="0" borderId="0" xfId="0" applyFont="1" applyAlignment="1">
      <alignment horizontal="justify" vertical="center" wrapText="1"/>
    </xf>
    <xf numFmtId="1" fontId="20" fillId="0" borderId="0" xfId="0" applyNumberFormat="1" applyFont="1" applyAlignment="1">
      <alignment horizontal="center" vertical="center" wrapText="1"/>
    </xf>
    <xf numFmtId="166" fontId="20" fillId="0" borderId="0" xfId="0" applyNumberFormat="1" applyFont="1" applyAlignment="1">
      <alignment horizontal="right" vertical="center" wrapText="1"/>
    </xf>
    <xf numFmtId="167" fontId="20" fillId="0" borderId="0" xfId="0" applyNumberFormat="1" applyFont="1" applyAlignment="1">
      <alignment horizontal="center" vertical="center" wrapText="1"/>
    </xf>
    <xf numFmtId="166" fontId="20" fillId="0" borderId="0" xfId="0" applyNumberFormat="1" applyFont="1" applyAlignment="1" applyProtection="1">
      <alignment horizontal="right" vertical="center" wrapText="1"/>
      <protection locked="0"/>
    </xf>
    <xf numFmtId="0" fontId="51" fillId="0" borderId="0" xfId="0" applyFont="1" applyAlignment="1">
      <alignment horizontal="center" vertical="top" wrapText="1"/>
    </xf>
    <xf numFmtId="167" fontId="20" fillId="0" borderId="0" xfId="0" applyNumberFormat="1" applyFont="1" applyAlignment="1">
      <alignment horizontal="center" vertical="center"/>
    </xf>
    <xf numFmtId="166" fontId="20" fillId="0" borderId="0" xfId="0" applyNumberFormat="1" applyFont="1" applyAlignment="1" applyProtection="1">
      <alignment horizontal="right" vertical="center"/>
      <protection locked="0"/>
    </xf>
    <xf numFmtId="166" fontId="20" fillId="0" borderId="0" xfId="0" applyNumberFormat="1" applyFont="1" applyAlignment="1">
      <alignment horizontal="right" vertical="center"/>
    </xf>
    <xf numFmtId="0" fontId="51" fillId="0" borderId="0" xfId="0" applyFont="1" applyAlignment="1">
      <alignment horizontal="right" vertical="top"/>
    </xf>
    <xf numFmtId="0" fontId="50" fillId="0" borderId="0" xfId="0" applyFont="1" applyAlignment="1">
      <alignment horizontal="right" vertical="top"/>
    </xf>
    <xf numFmtId="0" fontId="20" fillId="0" borderId="0" xfId="0" applyFont="1" applyAlignment="1">
      <alignment horizontal="justify" vertical="top"/>
    </xf>
    <xf numFmtId="0" fontId="21" fillId="0" borderId="21" xfId="0" applyFont="1" applyBorder="1" applyAlignment="1">
      <alignment horizontal="justify" vertical="top"/>
    </xf>
    <xf numFmtId="0" fontId="50" fillId="0" borderId="7" xfId="0" applyFont="1" applyBorder="1" applyAlignment="1">
      <alignment horizontal="right" vertical="top"/>
    </xf>
    <xf numFmtId="0" fontId="20" fillId="0" borderId="7" xfId="0" applyFont="1" applyBorder="1" applyAlignment="1">
      <alignment horizontal="justify" vertical="top"/>
    </xf>
    <xf numFmtId="0" fontId="20" fillId="0" borderId="7" xfId="0" applyFont="1" applyBorder="1"/>
    <xf numFmtId="0" fontId="50" fillId="0" borderId="22" xfId="0" applyFont="1" applyBorder="1" applyAlignment="1">
      <alignment horizontal="right" vertical="top"/>
    </xf>
    <xf numFmtId="0" fontId="20" fillId="0" borderId="22" xfId="0" applyFont="1" applyBorder="1" applyAlignment="1">
      <alignment horizontal="justify" vertical="top"/>
    </xf>
    <xf numFmtId="4" fontId="20" fillId="0" borderId="22" xfId="0" applyNumberFormat="1" applyFont="1" applyBorder="1" applyAlignment="1">
      <alignment horizontal="right"/>
    </xf>
    <xf numFmtId="0" fontId="20" fillId="0" borderId="0" xfId="0" applyFont="1" applyAlignment="1">
      <alignment horizontal="right"/>
    </xf>
    <xf numFmtId="0" fontId="20" fillId="0" borderId="21" xfId="0" applyFont="1" applyBorder="1" applyAlignment="1">
      <alignment horizontal="center" vertical="center" wrapText="1"/>
    </xf>
    <xf numFmtId="4" fontId="20" fillId="0" borderId="21" xfId="0" applyNumberFormat="1" applyFont="1" applyBorder="1" applyAlignment="1">
      <alignment vertical="center"/>
    </xf>
    <xf numFmtId="166" fontId="20" fillId="0" borderId="21" xfId="0" applyNumberFormat="1" applyFont="1" applyBorder="1" applyAlignment="1">
      <alignment vertical="center"/>
    </xf>
    <xf numFmtId="166" fontId="20" fillId="0" borderId="21" xfId="0" applyNumberFormat="1" applyFont="1" applyBorder="1" applyAlignment="1">
      <alignment horizontal="right" vertical="center"/>
    </xf>
    <xf numFmtId="4" fontId="20" fillId="0" borderId="7" xfId="0" applyNumberFormat="1" applyFont="1" applyBorder="1" applyAlignment="1">
      <alignment vertical="center"/>
    </xf>
    <xf numFmtId="166" fontId="20" fillId="0" borderId="7" xfId="0" applyNumberFormat="1" applyFont="1" applyBorder="1" applyAlignment="1">
      <alignment vertical="center"/>
    </xf>
    <xf numFmtId="166" fontId="20" fillId="0" borderId="7" xfId="0" applyNumberFormat="1" applyFont="1" applyBorder="1" applyAlignment="1">
      <alignment horizontal="right" vertical="center"/>
    </xf>
    <xf numFmtId="0" fontId="20" fillId="0" borderId="22" xfId="0" applyFont="1" applyBorder="1" applyAlignment="1">
      <alignment horizontal="center" vertical="center" wrapText="1"/>
    </xf>
    <xf numFmtId="4" fontId="20" fillId="0" borderId="22" xfId="0" applyNumberFormat="1" applyFont="1" applyBorder="1" applyAlignment="1">
      <alignment vertical="center"/>
    </xf>
    <xf numFmtId="166" fontId="20" fillId="0" borderId="22" xfId="0" applyNumberFormat="1" applyFont="1" applyBorder="1" applyAlignment="1">
      <alignment vertical="center"/>
    </xf>
    <xf numFmtId="166" fontId="20" fillId="0" borderId="22" xfId="0" applyNumberFormat="1" applyFont="1" applyBorder="1" applyAlignment="1">
      <alignment horizontal="right" vertical="center"/>
    </xf>
    <xf numFmtId="4" fontId="20" fillId="0" borderId="0" xfId="0" applyNumberFormat="1" applyFont="1" applyAlignment="1">
      <alignment vertical="center"/>
    </xf>
    <xf numFmtId="166" fontId="20" fillId="0" borderId="0" xfId="0" applyNumberFormat="1" applyFont="1" applyAlignment="1">
      <alignment vertical="center"/>
    </xf>
    <xf numFmtId="4" fontId="21" fillId="0" borderId="6" xfId="0" applyNumberFormat="1" applyFont="1" applyBorder="1"/>
    <xf numFmtId="166" fontId="21" fillId="0" borderId="6" xfId="0" applyNumberFormat="1" applyFont="1" applyBorder="1"/>
    <xf numFmtId="0" fontId="21" fillId="0" borderId="0" xfId="0" applyFont="1" applyAlignment="1">
      <alignment horizontal="right" vertical="top"/>
    </xf>
    <xf numFmtId="0" fontId="21" fillId="0" borderId="0" xfId="0" applyFont="1" applyAlignment="1">
      <alignment horizontal="justify" vertical="top"/>
    </xf>
    <xf numFmtId="0" fontId="20" fillId="0" borderId="6" xfId="0" applyFont="1" applyBorder="1" applyAlignment="1">
      <alignment horizontal="right"/>
    </xf>
    <xf numFmtId="0" fontId="20" fillId="0" borderId="21" xfId="0" applyFont="1" applyBorder="1" applyAlignment="1">
      <alignment horizontal="center" vertical="top"/>
    </xf>
    <xf numFmtId="0" fontId="20" fillId="0" borderId="21" xfId="0" applyFont="1" applyBorder="1" applyAlignment="1">
      <alignment horizontal="left" vertical="top" wrapText="1"/>
    </xf>
    <xf numFmtId="0" fontId="20" fillId="0" borderId="21" xfId="0" applyFont="1" applyBorder="1" applyAlignment="1">
      <alignment horizontal="center" vertical="center"/>
    </xf>
    <xf numFmtId="2" fontId="20" fillId="0" borderId="7" xfId="0" applyNumberFormat="1" applyFont="1" applyBorder="1" applyAlignment="1">
      <alignment horizontal="center"/>
    </xf>
    <xf numFmtId="0" fontId="20" fillId="0" borderId="22" xfId="0" applyFont="1" applyBorder="1" applyAlignment="1">
      <alignment horizontal="center" vertical="center"/>
    </xf>
    <xf numFmtId="2" fontId="20" fillId="0" borderId="22" xfId="0" applyNumberFormat="1" applyFont="1" applyBorder="1" applyAlignment="1">
      <alignment horizontal="center"/>
    </xf>
    <xf numFmtId="0" fontId="20" fillId="0" borderId="21" xfId="0" applyFont="1" applyBorder="1" applyAlignment="1">
      <alignment horizontal="center" vertical="top" wrapText="1"/>
    </xf>
    <xf numFmtId="0" fontId="0" fillId="0" borderId="21" xfId="0" applyBorder="1" applyAlignment="1">
      <alignment horizontal="center" vertical="center"/>
    </xf>
    <xf numFmtId="1" fontId="0" fillId="0" borderId="21" xfId="0" applyNumberFormat="1" applyBorder="1" applyAlignment="1">
      <alignment horizontal="center"/>
    </xf>
    <xf numFmtId="166" fontId="23" fillId="0" borderId="21" xfId="0" applyNumberFormat="1" applyFont="1" applyBorder="1" applyAlignment="1">
      <alignment horizontal="right" vertical="center"/>
    </xf>
    <xf numFmtId="166" fontId="0" fillId="0" borderId="21" xfId="0" applyNumberFormat="1" applyBorder="1" applyAlignment="1">
      <alignment horizontal="right" vertical="center"/>
    </xf>
    <xf numFmtId="0" fontId="24" fillId="0" borderId="22" xfId="0" applyFont="1" applyBorder="1" applyAlignment="1">
      <alignment horizontal="center"/>
    </xf>
    <xf numFmtId="0" fontId="25" fillId="0" borderId="0" xfId="0" applyFont="1" applyAlignment="1">
      <alignment horizontal="center"/>
    </xf>
    <xf numFmtId="0" fontId="0" fillId="0" borderId="0" xfId="0" applyAlignment="1">
      <alignment horizontal="center" vertical="center"/>
    </xf>
    <xf numFmtId="1" fontId="24" fillId="0" borderId="0" xfId="0" applyNumberFormat="1" applyFont="1" applyAlignment="1">
      <alignment horizontal="center"/>
    </xf>
    <xf numFmtId="166" fontId="23" fillId="0" borderId="0" xfId="0" applyNumberFormat="1" applyFont="1" applyAlignment="1">
      <alignment horizontal="right" vertical="center"/>
    </xf>
    <xf numFmtId="166" fontId="0" fillId="0" borderId="0" xfId="0" applyNumberFormat="1" applyAlignment="1">
      <alignment horizontal="right" vertical="center"/>
    </xf>
    <xf numFmtId="0" fontId="20" fillId="0" borderId="6" xfId="0" applyFont="1" applyBorder="1" applyAlignment="1">
      <alignment horizontal="center" vertical="top" wrapText="1"/>
    </xf>
    <xf numFmtId="0" fontId="20" fillId="0" borderId="0" xfId="0" applyFont="1" applyAlignment="1">
      <alignment horizontal="center" vertical="top" wrapText="1"/>
    </xf>
    <xf numFmtId="2" fontId="20" fillId="0" borderId="0" xfId="0" applyNumberFormat="1" applyFont="1" applyAlignment="1">
      <alignment horizontal="center"/>
    </xf>
    <xf numFmtId="0" fontId="21" fillId="0" borderId="6" xfId="0" applyFont="1" applyBorder="1" applyAlignment="1">
      <alignment horizontal="justify" vertical="top"/>
    </xf>
    <xf numFmtId="0" fontId="21" fillId="0" borderId="0" xfId="0" applyFont="1" applyAlignment="1">
      <alignment horizontal="right"/>
    </xf>
    <xf numFmtId="4" fontId="21" fillId="0" borderId="0" xfId="0" applyNumberFormat="1" applyFont="1" applyAlignment="1">
      <alignment horizontal="right"/>
    </xf>
    <xf numFmtId="0" fontId="55" fillId="0" borderId="0" xfId="0" applyFont="1" applyAlignment="1">
      <alignment vertical="top" wrapText="1"/>
    </xf>
    <xf numFmtId="0" fontId="20" fillId="0" borderId="7" xfId="0" applyFont="1" applyBorder="1" applyAlignment="1">
      <alignment horizontal="right" vertical="top"/>
    </xf>
    <xf numFmtId="0" fontId="54" fillId="0" borderId="0" xfId="0" applyFont="1"/>
    <xf numFmtId="0" fontId="20" fillId="0" borderId="21" xfId="0" applyFont="1" applyBorder="1" applyAlignment="1">
      <alignment horizontal="justify" vertical="top"/>
    </xf>
    <xf numFmtId="0" fontId="20" fillId="0" borderId="0" xfId="0" applyFont="1" applyAlignment="1">
      <alignment horizontal="left" vertical="top" wrapText="1"/>
    </xf>
    <xf numFmtId="49" fontId="20" fillId="0" borderId="0" xfId="0" applyNumberFormat="1" applyFont="1" applyAlignment="1">
      <alignment vertical="top" wrapText="1"/>
    </xf>
    <xf numFmtId="0" fontId="20" fillId="0" borderId="23" xfId="0" applyFont="1" applyBorder="1" applyAlignment="1">
      <alignment horizontal="left" vertical="top" wrapText="1"/>
    </xf>
    <xf numFmtId="0" fontId="20" fillId="0" borderId="24" xfId="0" applyFont="1" applyBorder="1" applyAlignment="1">
      <alignment horizontal="right" vertical="top" wrapText="1"/>
    </xf>
    <xf numFmtId="49" fontId="20" fillId="0" borderId="23" xfId="0" applyNumberFormat="1" applyFont="1" applyBorder="1" applyAlignment="1">
      <alignment vertical="top" wrapText="1"/>
    </xf>
    <xf numFmtId="0" fontId="20" fillId="0" borderId="8" xfId="0" applyFont="1" applyBorder="1" applyAlignment="1">
      <alignment horizontal="left" vertical="top" wrapText="1"/>
    </xf>
    <xf numFmtId="0" fontId="20" fillId="0" borderId="8" xfId="0" applyFont="1" applyBorder="1" applyAlignment="1">
      <alignment vertical="top" wrapText="1"/>
    </xf>
    <xf numFmtId="0" fontId="20" fillId="0" borderId="24" xfId="0" applyFont="1" applyBorder="1" applyAlignment="1">
      <alignment horizontal="left" vertical="top" wrapText="1"/>
    </xf>
    <xf numFmtId="0" fontId="21" fillId="0" borderId="0" xfId="0" applyFont="1" applyAlignment="1">
      <alignment vertical="top"/>
    </xf>
    <xf numFmtId="0" fontId="21" fillId="0" borderId="6" xfId="0" applyFont="1" applyBorder="1" applyAlignment="1">
      <alignment vertical="top"/>
    </xf>
    <xf numFmtId="0" fontId="20" fillId="0" borderId="7" xfId="0" applyFont="1" applyBorder="1" applyAlignment="1">
      <alignment vertical="top" wrapText="1"/>
    </xf>
    <xf numFmtId="0" fontId="20" fillId="0" borderId="7" xfId="0" applyFont="1" applyBorder="1" applyAlignment="1">
      <alignment horizontal="right" vertical="top" wrapText="1"/>
    </xf>
    <xf numFmtId="0" fontId="20" fillId="0" borderId="0" xfId="0" applyFont="1" applyAlignment="1">
      <alignment horizontal="left" vertical="top"/>
    </xf>
    <xf numFmtId="0" fontId="0" fillId="0" borderId="0" xfId="0" applyAlignment="1">
      <alignment vertical="top"/>
    </xf>
    <xf numFmtId="0" fontId="20" fillId="0" borderId="9" xfId="0" applyFont="1" applyBorder="1" applyAlignment="1">
      <alignment horizontal="center" vertical="top" wrapText="1"/>
    </xf>
    <xf numFmtId="0" fontId="20" fillId="0" borderId="26" xfId="0" applyFont="1" applyBorder="1" applyAlignment="1">
      <alignment vertical="top"/>
    </xf>
    <xf numFmtId="0" fontId="20" fillId="0" borderId="27" xfId="0" applyFont="1" applyBorder="1" applyAlignment="1">
      <alignment vertical="top" wrapText="1"/>
    </xf>
    <xf numFmtId="0" fontId="20" fillId="0" borderId="9" xfId="0" applyFont="1" applyBorder="1" applyAlignment="1">
      <alignment horizontal="center" vertical="top"/>
    </xf>
    <xf numFmtId="0" fontId="50" fillId="0" borderId="0" xfId="0" applyFont="1" applyAlignment="1">
      <alignment horizontal="center" vertical="top"/>
    </xf>
    <xf numFmtId="0" fontId="20" fillId="0" borderId="14" xfId="0" applyFont="1" applyBorder="1" applyAlignment="1">
      <alignment horizontal="center" vertical="top"/>
    </xf>
    <xf numFmtId="0" fontId="21" fillId="0" borderId="0" xfId="8" applyFont="1" applyAlignment="1">
      <alignment vertical="top"/>
    </xf>
    <xf numFmtId="0" fontId="51" fillId="0" borderId="0" xfId="0" applyFont="1" applyAlignment="1">
      <alignment horizontal="justify" vertical="top"/>
    </xf>
    <xf numFmtId="0" fontId="24" fillId="0" borderId="0" xfId="0" applyFont="1" applyAlignment="1">
      <alignment vertical="top"/>
    </xf>
    <xf numFmtId="0" fontId="10" fillId="0" borderId="3" xfId="0" applyFont="1" applyFill="1" applyBorder="1" applyAlignment="1">
      <alignment horizontal="justify" vertical="top" wrapText="1"/>
    </xf>
    <xf numFmtId="0" fontId="6" fillId="0" borderId="3" xfId="0" applyFont="1" applyFill="1" applyBorder="1" applyAlignment="1">
      <alignment vertical="top" wrapText="1"/>
    </xf>
    <xf numFmtId="0" fontId="10" fillId="0" borderId="0" xfId="0" applyFont="1" applyFill="1"/>
    <xf numFmtId="0" fontId="6" fillId="0" borderId="3" xfId="0" applyFont="1" applyFill="1" applyBorder="1" applyAlignment="1">
      <alignment horizontal="right" vertical="top"/>
    </xf>
    <xf numFmtId="0" fontId="26" fillId="0" borderId="6" xfId="0" applyFont="1" applyBorder="1" applyAlignment="1">
      <alignment horizontal="center" vertical="center" wrapText="1"/>
    </xf>
    <xf numFmtId="0" fontId="23" fillId="0" borderId="0" xfId="0" applyFont="1" applyAlignment="1">
      <alignment horizontal="center" vertical="center" wrapText="1"/>
    </xf>
    <xf numFmtId="0" fontId="26" fillId="0" borderId="0" xfId="3" applyFont="1" applyAlignment="1">
      <alignment horizontal="left" vertical="top" wrapText="1"/>
    </xf>
    <xf numFmtId="0" fontId="26" fillId="0" borderId="0" xfId="0" applyFont="1" applyAlignment="1">
      <alignment horizontal="center" vertical="center" wrapText="1"/>
    </xf>
    <xf numFmtId="0" fontId="26" fillId="0" borderId="0" xfId="3" applyFont="1" applyAlignment="1">
      <alignment horizontal="center" vertical="top" wrapText="1"/>
    </xf>
    <xf numFmtId="4" fontId="26" fillId="0" borderId="0" xfId="0" applyNumberFormat="1" applyFont="1" applyAlignment="1">
      <alignment horizontal="right" vertical="center" wrapText="1"/>
    </xf>
    <xf numFmtId="0" fontId="27" fillId="0" borderId="0" xfId="0" applyFont="1" applyAlignment="1">
      <alignment horizontal="justify" vertical="top" wrapText="1"/>
    </xf>
    <xf numFmtId="4" fontId="27" fillId="0" borderId="0" xfId="0" applyNumberFormat="1" applyFont="1" applyAlignment="1">
      <alignment vertical="top"/>
    </xf>
    <xf numFmtId="0" fontId="27" fillId="0" borderId="0" xfId="0" applyFont="1" applyAlignment="1">
      <alignment horizontal="center" vertical="top"/>
    </xf>
    <xf numFmtId="4" fontId="27" fillId="0" borderId="0" xfId="0" applyNumberFormat="1" applyFont="1" applyAlignment="1" applyProtection="1">
      <alignment vertical="top"/>
      <protection locked="0"/>
    </xf>
    <xf numFmtId="49" fontId="27" fillId="0" borderId="0" xfId="0" applyNumberFormat="1" applyFont="1" applyAlignment="1">
      <alignment vertical="top"/>
    </xf>
    <xf numFmtId="49" fontId="23" fillId="0" borderId="0" xfId="0" applyNumberFormat="1" applyFont="1" applyAlignment="1">
      <alignment vertical="top"/>
    </xf>
    <xf numFmtId="0" fontId="23" fillId="0" borderId="0" xfId="0" applyFont="1" applyAlignment="1">
      <alignment horizontal="justify" vertical="top" wrapText="1"/>
    </xf>
    <xf numFmtId="0" fontId="23" fillId="0" borderId="0" xfId="0" applyFont="1" applyAlignment="1">
      <alignment horizontal="center" vertical="top"/>
    </xf>
    <xf numFmtId="4" fontId="23" fillId="0" borderId="0" xfId="0" applyNumberFormat="1" applyFont="1" applyAlignment="1">
      <alignment vertical="top"/>
    </xf>
    <xf numFmtId="4" fontId="23" fillId="0" borderId="0" xfId="0" applyNumberFormat="1" applyFont="1" applyAlignment="1" applyProtection="1">
      <alignment vertical="top"/>
      <protection locked="0"/>
    </xf>
    <xf numFmtId="49" fontId="23" fillId="0" borderId="4" xfId="0" applyNumberFormat="1" applyFont="1" applyBorder="1" applyAlignment="1">
      <alignment vertical="top"/>
    </xf>
    <xf numFmtId="0" fontId="23" fillId="0" borderId="4" xfId="0" applyFont="1" applyBorder="1" applyAlignment="1">
      <alignment horizontal="justify" wrapText="1"/>
    </xf>
    <xf numFmtId="4" fontId="23" fillId="0" borderId="4" xfId="0" applyNumberFormat="1" applyFont="1" applyBorder="1" applyAlignment="1">
      <alignment horizontal="right" vertical="top"/>
    </xf>
    <xf numFmtId="4" fontId="23" fillId="0" borderId="4" xfId="0" applyNumberFormat="1" applyFont="1" applyBorder="1" applyAlignment="1">
      <alignment vertical="top"/>
    </xf>
    <xf numFmtId="49" fontId="23" fillId="0" borderId="3" xfId="0" applyNumberFormat="1" applyFont="1" applyBorder="1" applyAlignment="1">
      <alignment vertical="top"/>
    </xf>
    <xf numFmtId="0" fontId="23" fillId="0" borderId="3" xfId="0" applyFont="1" applyBorder="1" applyAlignment="1">
      <alignment horizontal="justify" wrapText="1"/>
    </xf>
    <xf numFmtId="4" fontId="23" fillId="0" borderId="3" xfId="0" applyNumberFormat="1" applyFont="1" applyBorder="1" applyAlignment="1">
      <alignment horizontal="right" vertical="top"/>
    </xf>
    <xf numFmtId="4" fontId="23" fillId="0" borderId="3" xfId="0" applyNumberFormat="1" applyFont="1" applyBorder="1" applyAlignment="1">
      <alignment vertical="top"/>
    </xf>
    <xf numFmtId="4" fontId="26" fillId="0" borderId="6" xfId="0" applyNumberFormat="1" applyFont="1" applyBorder="1" applyAlignment="1">
      <alignment horizontal="center" vertical="center" wrapText="1"/>
    </xf>
    <xf numFmtId="0" fontId="23" fillId="0" borderId="0" xfId="0" applyFont="1" applyAlignment="1">
      <alignment horizontal="left" vertical="top" wrapText="1"/>
    </xf>
    <xf numFmtId="4" fontId="23" fillId="0" borderId="0" xfId="0" applyNumberFormat="1" applyFont="1" applyAlignment="1">
      <alignment horizontal="right" vertical="center" wrapText="1"/>
    </xf>
    <xf numFmtId="0" fontId="26" fillId="0" borderId="1" xfId="0" applyFont="1" applyBorder="1" applyAlignment="1">
      <alignment horizontal="center" wrapText="1"/>
    </xf>
    <xf numFmtId="0" fontId="23" fillId="0" borderId="0" xfId="0" applyFont="1" applyAlignment="1">
      <alignment horizontal="right" vertical="center" wrapText="1"/>
    </xf>
    <xf numFmtId="0" fontId="23" fillId="0" borderId="0" xfId="0" applyFont="1" applyAlignment="1">
      <alignment wrapText="1"/>
    </xf>
    <xf numFmtId="49" fontId="23" fillId="0" borderId="0" xfId="0" applyNumberFormat="1" applyFont="1" applyAlignment="1">
      <alignment horizontal="left" vertical="top" wrapText="1"/>
    </xf>
    <xf numFmtId="0" fontId="23" fillId="0" borderId="1" xfId="0" applyFont="1" applyBorder="1" applyAlignment="1">
      <alignment horizontal="center" vertical="center" wrapText="1"/>
    </xf>
    <xf numFmtId="0" fontId="26" fillId="0" borderId="1" xfId="0" applyFont="1" applyBorder="1" applyAlignment="1">
      <alignment horizontal="left" vertical="top" wrapText="1"/>
    </xf>
    <xf numFmtId="4" fontId="26" fillId="0" borderId="1" xfId="0" applyNumberFormat="1" applyFont="1" applyBorder="1" applyAlignment="1">
      <alignment horizontal="center" wrapText="1"/>
    </xf>
    <xf numFmtId="4" fontId="26" fillId="0" borderId="1" xfId="0" applyNumberFormat="1" applyFont="1" applyBorder="1" applyAlignment="1">
      <alignment horizontal="right" vertical="top" wrapText="1"/>
    </xf>
    <xf numFmtId="0" fontId="23" fillId="0" borderId="0" xfId="3" applyFont="1" applyAlignment="1">
      <alignment horizontal="center" vertical="center" wrapText="1"/>
    </xf>
    <xf numFmtId="0" fontId="23" fillId="0" borderId="0" xfId="3" applyFont="1" applyAlignment="1">
      <alignment horizontal="left" vertical="top" wrapText="1"/>
    </xf>
    <xf numFmtId="4" fontId="23" fillId="0" borderId="0" xfId="3" applyNumberFormat="1" applyFont="1" applyAlignment="1">
      <alignment horizontal="right" vertical="top" wrapText="1"/>
    </xf>
    <xf numFmtId="0" fontId="27" fillId="0" borderId="0" xfId="0" applyFont="1" applyAlignment="1">
      <alignment vertical="top" wrapText="1"/>
    </xf>
    <xf numFmtId="0" fontId="23" fillId="0" borderId="0" xfId="0" applyFont="1" applyAlignment="1">
      <alignment horizontal="center" vertical="center"/>
    </xf>
    <xf numFmtId="4" fontId="23" fillId="0" borderId="0" xfId="0" applyNumberFormat="1" applyFont="1" applyAlignment="1">
      <alignment horizontal="center" vertical="center"/>
    </xf>
    <xf numFmtId="0" fontId="23" fillId="0" borderId="1" xfId="3" applyFont="1" applyBorder="1" applyAlignment="1">
      <alignment horizontal="center" vertical="center" wrapText="1"/>
    </xf>
    <xf numFmtId="0" fontId="26" fillId="0" borderId="1" xfId="3" applyFont="1" applyBorder="1" applyAlignment="1">
      <alignment horizontal="left" vertical="top" wrapText="1"/>
    </xf>
    <xf numFmtId="0" fontId="26" fillId="0" borderId="1" xfId="3" applyFont="1" applyBorder="1" applyAlignment="1">
      <alignment horizontal="center" vertical="top" wrapText="1"/>
    </xf>
    <xf numFmtId="4" fontId="26" fillId="0" borderId="1" xfId="0" applyNumberFormat="1" applyFont="1" applyBorder="1" applyAlignment="1">
      <alignment horizontal="right" vertical="center" wrapText="1"/>
    </xf>
    <xf numFmtId="4" fontId="59" fillId="0" borderId="6" xfId="0" applyNumberFormat="1" applyFont="1" applyBorder="1" applyAlignment="1">
      <alignment horizontal="right" wrapText="1"/>
    </xf>
    <xf numFmtId="0" fontId="0" fillId="0" borderId="0" xfId="0"/>
    <xf numFmtId="0" fontId="59" fillId="0" borderId="6" xfId="0" applyFont="1" applyBorder="1" applyAlignment="1">
      <alignment horizontal="center" wrapText="1"/>
    </xf>
    <xf numFmtId="0" fontId="59" fillId="0" borderId="6" xfId="0" applyFont="1" applyBorder="1" applyAlignment="1">
      <alignment horizontal="left" vertical="top" wrapText="1"/>
    </xf>
    <xf numFmtId="0" fontId="59" fillId="0" borderId="6" xfId="0" applyFont="1" applyBorder="1" applyAlignment="1">
      <alignment horizontal="center" vertical="top" wrapText="1"/>
    </xf>
    <xf numFmtId="4" fontId="59" fillId="0" borderId="6" xfId="0" applyNumberFormat="1" applyFont="1" applyBorder="1" applyAlignment="1">
      <alignment horizontal="right" vertical="top" wrapText="1"/>
    </xf>
    <xf numFmtId="0" fontId="6" fillId="0" borderId="0" xfId="0" applyFont="1" applyAlignment="1">
      <alignment horizontal="center"/>
    </xf>
    <xf numFmtId="0" fontId="33" fillId="0" borderId="0" xfId="0" applyFont="1" applyAlignment="1">
      <alignment horizontal="center"/>
    </xf>
    <xf numFmtId="2" fontId="33" fillId="0" borderId="0" xfId="0" applyNumberFormat="1" applyFont="1" applyAlignment="1">
      <alignment horizontal="center"/>
    </xf>
    <xf numFmtId="0" fontId="56" fillId="0" borderId="4" xfId="3" applyFont="1" applyBorder="1" applyAlignment="1">
      <alignment horizontal="center" vertical="center" wrapText="1"/>
    </xf>
    <xf numFmtId="0" fontId="27" fillId="0" borderId="0" xfId="0" applyFont="1" applyAlignment="1">
      <alignment horizontal="justify" vertical="top" wrapText="1"/>
    </xf>
    <xf numFmtId="0" fontId="23" fillId="0" borderId="0" xfId="0" applyFont="1" applyAlignment="1">
      <alignment vertical="top"/>
    </xf>
    <xf numFmtId="0" fontId="26" fillId="0" borderId="6" xfId="0" applyFont="1" applyBorder="1" applyAlignment="1">
      <alignment horizontal="center"/>
    </xf>
    <xf numFmtId="0" fontId="26" fillId="0" borderId="6" xfId="0" applyFont="1" applyBorder="1"/>
    <xf numFmtId="0" fontId="23" fillId="0" borderId="6" xfId="0" applyFont="1" applyBorder="1" applyAlignment="1">
      <alignment horizontal="left" wrapText="1"/>
    </xf>
    <xf numFmtId="0" fontId="23" fillId="0" borderId="6" xfId="0" applyFont="1" applyBorder="1" applyAlignment="1">
      <alignment horizontal="left"/>
    </xf>
    <xf numFmtId="0" fontId="23" fillId="0" borderId="4" xfId="0" applyFont="1" applyBorder="1" applyAlignment="1">
      <alignment horizontal="justify" vertical="top" wrapText="1"/>
    </xf>
    <xf numFmtId="0" fontId="23" fillId="0" borderId="0" xfId="0" applyFont="1" applyAlignment="1">
      <alignment horizontal="justify" vertical="top"/>
    </xf>
    <xf numFmtId="0" fontId="56" fillId="0" borderId="23" xfId="0" applyFont="1" applyBorder="1" applyAlignment="1">
      <alignment horizontal="center" vertical="center" wrapText="1"/>
    </xf>
    <xf numFmtId="0" fontId="56" fillId="0" borderId="21" xfId="0" applyFont="1" applyBorder="1" applyAlignment="1">
      <alignment horizontal="center" vertical="center" wrapText="1"/>
    </xf>
    <xf numFmtId="0" fontId="56" fillId="0" borderId="29" xfId="0" applyFont="1" applyBorder="1" applyAlignment="1">
      <alignment horizontal="center" vertical="center" wrapText="1"/>
    </xf>
    <xf numFmtId="0" fontId="56" fillId="0" borderId="4" xfId="0" applyFont="1" applyBorder="1" applyAlignment="1">
      <alignment horizontal="center" vertical="center" wrapText="1"/>
    </xf>
    <xf numFmtId="0" fontId="20" fillId="0" borderId="0" xfId="0" applyFont="1" applyAlignment="1">
      <alignment horizontal="center" vertical="top"/>
    </xf>
    <xf numFmtId="0" fontId="21" fillId="2" borderId="18" xfId="0" applyFont="1" applyFill="1" applyBorder="1" applyAlignment="1">
      <alignment horizontal="center" vertical="top"/>
    </xf>
    <xf numFmtId="0" fontId="21" fillId="2" borderId="3" xfId="0" applyFont="1" applyFill="1" applyBorder="1" applyAlignment="1">
      <alignment horizontal="center" vertical="top"/>
    </xf>
    <xf numFmtId="0" fontId="21" fillId="2" borderId="19" xfId="0" applyFont="1" applyFill="1" applyBorder="1" applyAlignment="1">
      <alignment horizontal="center" vertical="top"/>
    </xf>
    <xf numFmtId="0" fontId="1" fillId="0" borderId="0" xfId="0" applyFont="1" applyAlignment="1">
      <alignment horizontal="center" vertical="top"/>
    </xf>
    <xf numFmtId="0" fontId="2" fillId="0" borderId="0" xfId="0" applyFont="1" applyAlignment="1">
      <alignment horizontal="left" vertical="top"/>
    </xf>
  </cellXfs>
  <cellStyles count="43">
    <cellStyle name="Normal 13" xfId="10" xr:uid="{00000000-0005-0000-0000-00003C000000}"/>
    <cellStyle name="Normal 13 2" xfId="31" xr:uid="{7A66FF7A-4D39-4E90-8012-5F6250591780}"/>
    <cellStyle name="Normal 2" xfId="6" xr:uid="{00000000-0005-0000-0000-000027000000}"/>
    <cellStyle name="Normal 2 2" xfId="11" xr:uid="{00000000-0005-0000-0000-00003D000000}"/>
    <cellStyle name="Normal 2 2 2" xfId="5" xr:uid="{00000000-0005-0000-0000-000021000000}"/>
    <cellStyle name="Normal 2 2 2 2" xfId="27" xr:uid="{51A0447D-A5E1-467F-AF31-67D662505AE7}"/>
    <cellStyle name="Normal 2 2 3" xfId="32" xr:uid="{92240CB3-EE9A-43FE-99FE-45A02B5AD971}"/>
    <cellStyle name="Normal 2 3" xfId="12" xr:uid="{00000000-0005-0000-0000-00003E000000}"/>
    <cellStyle name="Normal 2 3 2" xfId="33" xr:uid="{3AB822EB-9C0E-404B-BB0E-5462239A4F6C}"/>
    <cellStyle name="Normal 2 4" xfId="28" xr:uid="{FB53B565-9D2F-4E68-B1AB-8CA0E0C0DAEB}"/>
    <cellStyle name="Normal 3" xfId="7" xr:uid="{00000000-0005-0000-0000-00002C000000}"/>
    <cellStyle name="Normal 3 2" xfId="29" xr:uid="{3F75AD5D-A916-4891-AB86-B2535CED56A0}"/>
    <cellStyle name="Normal_čirinović oli_troškovnik" xfId="8" xr:uid="{00000000-0005-0000-0000-000036000000}"/>
    <cellStyle name="Normalno" xfId="0" builtinId="0"/>
    <cellStyle name="Normalno 2" xfId="9" xr:uid="{00000000-0005-0000-0000-00003A000000}"/>
    <cellStyle name="Normalno 2 2" xfId="2" xr:uid="{00000000-0005-0000-0000-00000C000000}"/>
    <cellStyle name="Normalno 2 2 2" xfId="24" xr:uid="{86E7802F-3586-4E51-9F17-EA5817E0D58B}"/>
    <cellStyle name="Normalno 2 3" xfId="30" xr:uid="{3D59F52D-4026-4DCA-B9C5-2F71A0E3D488}"/>
    <cellStyle name="Normalno 3" xfId="3" xr:uid="{00000000-0005-0000-0000-000015000000}"/>
    <cellStyle name="Normalno 3 2" xfId="25" xr:uid="{270B8E06-45CD-4DA9-8CDD-5C1BE5F064B8}"/>
    <cellStyle name="Normalno 3 3" xfId="13" xr:uid="{00000000-0005-0000-0000-000040000000}"/>
    <cellStyle name="Normalno 3 3 2" xfId="34" xr:uid="{3DE5ACB1-DF2D-4897-93B9-EDB6ECF5BA3F}"/>
    <cellStyle name="Normalno 4" xfId="1" xr:uid="{00000000-0005-0000-0000-000008000000}"/>
    <cellStyle name="Normalno 4 2" xfId="23" xr:uid="{94D9A6A8-AAA2-4C4B-9BF2-B5AD5EAD3CD9}"/>
    <cellStyle name="Normalno 5" xfId="4" xr:uid="{00000000-0005-0000-0000-000018000000}"/>
    <cellStyle name="Normalno 5 2" xfId="26" xr:uid="{67E6EB5C-24F0-4983-8BE7-9114F84B7200}"/>
    <cellStyle name="Normalno 6" xfId="14" xr:uid="{00000000-0005-0000-0000-000041000000}"/>
    <cellStyle name="Normalno 6 2" xfId="35" xr:uid="{F4568094-03D3-499B-84D9-DD18E982328E}"/>
    <cellStyle name="Obično 5 15" xfId="15" xr:uid="{00000000-0005-0000-0000-000042000000}"/>
    <cellStyle name="Obično 5 15 2" xfId="36" xr:uid="{9AAF7D2A-DF2E-4005-8663-B1AFC1BE6DA1}"/>
    <cellStyle name="Obično_Troskovnik Info Dvorana Golubovec" xfId="16" xr:uid="{00000000-0005-0000-0000-000043000000}"/>
    <cellStyle name="Zarez 2" xfId="17" xr:uid="{00000000-0005-0000-0000-000044000000}"/>
    <cellStyle name="Zarez 2 2" xfId="18" xr:uid="{00000000-0005-0000-0000-000045000000}"/>
    <cellStyle name="Zarez 2 2 2" xfId="38" xr:uid="{2A3B7A8A-A870-489A-9436-DC3C2E14F677}"/>
    <cellStyle name="Zarez 2 3" xfId="37" xr:uid="{B1363401-86E1-4DF6-A5B4-6CFB94EDB105}"/>
    <cellStyle name="Zarez 3 23" xfId="19" xr:uid="{00000000-0005-0000-0000-000046000000}"/>
    <cellStyle name="Zarez 3 23 2" xfId="20" xr:uid="{00000000-0005-0000-0000-000047000000}"/>
    <cellStyle name="Zarez 3 23 2 2" xfId="40" xr:uid="{046644FF-3CAF-4287-9741-6F2C97A2DF28}"/>
    <cellStyle name="Zarez 3 23 3" xfId="39" xr:uid="{7A78FBB8-5A15-47C7-9D2D-D0EE7DFDAFAA}"/>
    <cellStyle name="Zarez 4 2" xfId="21" xr:uid="{00000000-0005-0000-0000-000048000000}"/>
    <cellStyle name="Zarez 4 2 2" xfId="22" xr:uid="{00000000-0005-0000-0000-000049000000}"/>
    <cellStyle name="Zarez 4 2 2 2" xfId="42" xr:uid="{187DAD19-91CD-40AB-A4E6-B9A5D2EF2A39}"/>
    <cellStyle name="Zarez 4 2 3" xfId="41" xr:uid="{3305A052-2271-48CA-AA70-CAD6E38D15B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920178</xdr:colOff>
      <xdr:row>207</xdr:row>
      <xdr:rowOff>0</xdr:rowOff>
    </xdr:from>
    <xdr:ext cx="192120" cy="297630"/>
    <xdr:sp macro="" textlink="">
      <xdr:nvSpPr>
        <xdr:cNvPr id="3" name="TekstniOkvir 2">
          <a:extLst>
            <a:ext uri="{FF2B5EF4-FFF2-40B4-BE49-F238E27FC236}">
              <a16:creationId xmlns:a16="http://schemas.microsoft.com/office/drawing/2014/main" id="{00000000-0008-0000-0100-000003000000}"/>
            </a:ext>
          </a:extLst>
        </xdr:cNvPr>
        <xdr:cNvSpPr txBox="1"/>
      </xdr:nvSpPr>
      <xdr:spPr>
        <a:xfrm>
          <a:off x="1586865" y="110810675"/>
          <a:ext cx="191770" cy="2971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107</xdr:row>
      <xdr:rowOff>0</xdr:rowOff>
    </xdr:from>
    <xdr:ext cx="192120" cy="297630"/>
    <xdr:sp macro="" textlink="">
      <xdr:nvSpPr>
        <xdr:cNvPr id="2" name="TekstniOkvir 1">
          <a:extLst>
            <a:ext uri="{FF2B5EF4-FFF2-40B4-BE49-F238E27FC236}">
              <a16:creationId xmlns:a16="http://schemas.microsoft.com/office/drawing/2014/main" id="{00EC6704-EA6F-41C0-9A7F-29FEDBCA4F53}"/>
            </a:ext>
          </a:extLst>
        </xdr:cNvPr>
        <xdr:cNvSpPr txBox="1"/>
      </xdr:nvSpPr>
      <xdr:spPr>
        <a:xfrm>
          <a:off x="1621218" y="108440220"/>
          <a:ext cx="192120" cy="2976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2:I54"/>
  <sheetViews>
    <sheetView tabSelected="1" view="pageLayout" topLeftCell="A7" zoomScaleNormal="100" workbookViewId="0">
      <selection activeCell="G21" sqref="G21"/>
    </sheetView>
  </sheetViews>
  <sheetFormatPr defaultColWidth="9" defaultRowHeight="13.2"/>
  <sheetData>
    <row r="12" spans="1:9" ht="13.8">
      <c r="A12" s="197"/>
      <c r="B12" s="198" t="s">
        <v>0</v>
      </c>
      <c r="C12" s="198"/>
      <c r="D12" s="198"/>
      <c r="E12" s="199"/>
      <c r="F12" s="198"/>
      <c r="G12" s="199"/>
      <c r="H12" s="198"/>
      <c r="I12" s="198"/>
    </row>
    <row r="13" spans="1:9" ht="13.8">
      <c r="A13" s="197"/>
      <c r="B13" s="198"/>
      <c r="C13" s="198"/>
      <c r="D13" s="198"/>
      <c r="E13" s="199"/>
      <c r="F13" s="198"/>
      <c r="G13" s="199"/>
      <c r="H13" s="198"/>
      <c r="I13" s="198"/>
    </row>
    <row r="14" spans="1:9" ht="13.8">
      <c r="A14" s="197"/>
      <c r="B14" s="198" t="s">
        <v>1</v>
      </c>
      <c r="C14" s="198"/>
      <c r="D14" s="198"/>
      <c r="E14" s="199"/>
      <c r="F14" s="198"/>
      <c r="G14" s="199"/>
      <c r="H14" s="198"/>
      <c r="I14" s="198"/>
    </row>
    <row r="15" spans="1:9" ht="13.8">
      <c r="A15" s="197"/>
      <c r="B15" s="198"/>
      <c r="C15" s="198"/>
      <c r="D15" s="198"/>
      <c r="E15" s="199"/>
      <c r="F15" s="198"/>
      <c r="G15" s="199"/>
      <c r="H15" s="198"/>
      <c r="I15" s="198"/>
    </row>
    <row r="16" spans="1:9" ht="13.8">
      <c r="A16" s="197"/>
      <c r="B16" s="198" t="s">
        <v>2</v>
      </c>
      <c r="C16" s="198"/>
      <c r="D16" s="198"/>
      <c r="E16" s="199"/>
      <c r="F16" s="198"/>
      <c r="G16" s="199"/>
      <c r="H16" s="198"/>
      <c r="I16" s="198"/>
    </row>
    <row r="17" spans="1:9" ht="13.8">
      <c r="A17" s="197"/>
      <c r="B17" s="198"/>
      <c r="C17" s="198"/>
      <c r="D17" s="198"/>
      <c r="E17" s="199"/>
      <c r="F17" s="198"/>
      <c r="G17" s="199"/>
      <c r="H17" s="198"/>
      <c r="I17" s="198"/>
    </row>
    <row r="18" spans="1:9" ht="13.8">
      <c r="A18" s="197"/>
      <c r="B18" s="198"/>
      <c r="C18" s="198"/>
      <c r="D18" s="198"/>
      <c r="E18" s="199"/>
      <c r="F18" s="198"/>
      <c r="G18" s="199"/>
      <c r="H18" s="198"/>
      <c r="I18" s="198"/>
    </row>
    <row r="19" spans="1:9" ht="13.8">
      <c r="A19" s="753" t="s">
        <v>3</v>
      </c>
      <c r="B19" s="753"/>
      <c r="C19" s="753"/>
      <c r="D19" s="753"/>
      <c r="E19" s="753"/>
      <c r="F19" s="753"/>
      <c r="G19" s="753"/>
      <c r="H19" s="753"/>
      <c r="I19" s="753"/>
    </row>
    <row r="20" spans="1:9" ht="13.8">
      <c r="A20" s="415"/>
      <c r="B20" s="415"/>
      <c r="C20" s="415"/>
      <c r="D20" s="415"/>
      <c r="E20" s="415"/>
      <c r="F20" s="415"/>
      <c r="G20" s="415"/>
      <c r="H20" s="415"/>
      <c r="I20" s="415"/>
    </row>
    <row r="21" spans="1:9" ht="13.8">
      <c r="A21" s="197"/>
      <c r="B21" s="198"/>
      <c r="C21" s="198"/>
      <c r="D21" s="198"/>
      <c r="E21" s="416"/>
      <c r="F21" s="198"/>
      <c r="G21" s="199"/>
      <c r="H21" s="198"/>
      <c r="I21" s="198"/>
    </row>
    <row r="22" spans="1:9" ht="13.8">
      <c r="A22" s="751" t="s">
        <v>834</v>
      </c>
      <c r="B22" s="752"/>
      <c r="C22" s="752"/>
      <c r="D22" s="752"/>
      <c r="E22" s="752"/>
      <c r="F22" s="752"/>
      <c r="G22" s="752"/>
      <c r="H22" s="752"/>
      <c r="I22" s="752"/>
    </row>
    <row r="23" spans="1:9" ht="13.8">
      <c r="A23" s="751" t="s">
        <v>835</v>
      </c>
      <c r="B23" s="752"/>
      <c r="C23" s="752"/>
      <c r="D23" s="752"/>
      <c r="E23" s="752"/>
      <c r="F23" s="752"/>
      <c r="G23" s="752"/>
      <c r="H23" s="752"/>
      <c r="I23" s="752"/>
    </row>
    <row r="24" spans="1:9" ht="13.8">
      <c r="A24" s="751" t="s">
        <v>836</v>
      </c>
      <c r="B24" s="752"/>
      <c r="C24" s="752"/>
      <c r="D24" s="752"/>
      <c r="E24" s="752"/>
      <c r="F24" s="752"/>
      <c r="G24" s="752"/>
      <c r="H24" s="752"/>
      <c r="I24" s="752"/>
    </row>
    <row r="25" spans="1:9" ht="13.8">
      <c r="A25" s="751" t="s">
        <v>837</v>
      </c>
      <c r="B25" s="752"/>
      <c r="C25" s="752"/>
      <c r="D25" s="752"/>
      <c r="E25" s="752"/>
      <c r="F25" s="752"/>
      <c r="G25" s="752"/>
      <c r="H25" s="752"/>
      <c r="I25" s="752"/>
    </row>
    <row r="26" spans="1:9" ht="13.8">
      <c r="A26" s="751" t="s">
        <v>838</v>
      </c>
      <c r="B26" s="752"/>
      <c r="C26" s="752"/>
      <c r="D26" s="752"/>
      <c r="E26" s="752"/>
      <c r="F26" s="752"/>
      <c r="G26" s="752"/>
      <c r="H26" s="752"/>
      <c r="I26" s="752"/>
    </row>
    <row r="32" spans="1:9" ht="13.8">
      <c r="B32" s="198"/>
      <c r="F32" s="204"/>
      <c r="G32" s="204"/>
    </row>
    <row r="43" spans="2:6" ht="13.8">
      <c r="B43" s="198"/>
      <c r="F43" s="204"/>
    </row>
    <row r="54" spans="2:2" ht="13.8">
      <c r="B54" s="198"/>
    </row>
  </sheetData>
  <mergeCells count="6">
    <mergeCell ref="A26:I26"/>
    <mergeCell ref="A19:I19"/>
    <mergeCell ref="A22:I22"/>
    <mergeCell ref="A23:I23"/>
    <mergeCell ref="A24:I24"/>
    <mergeCell ref="A25:I25"/>
  </mergeCells>
  <pageMargins left="0.7" right="0.7" top="0.75" bottom="0.75" header="0.3" footer="0.3"/>
  <pageSetup paperSize="9" orientation="portrait" r:id="rId1"/>
  <headerFooter>
    <oddFooter xml:space="preserve">&amp;C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547"/>
  <sheetViews>
    <sheetView showZeros="0" view="pageLayout" topLeftCell="A115" zoomScale="70" zoomScaleNormal="80" zoomScalePageLayoutView="70" workbookViewId="0">
      <selection activeCell="G227" sqref="G227"/>
    </sheetView>
  </sheetViews>
  <sheetFormatPr defaultColWidth="9" defaultRowHeight="13.2"/>
  <cols>
    <col min="1" max="1" width="4.6640625" style="193" customWidth="1"/>
    <col min="2" max="2" width="5.33203125" style="193" customWidth="1"/>
    <col min="3" max="3" width="58.44140625" style="194" customWidth="1"/>
    <col min="4" max="4" width="5.109375" style="195" customWidth="1"/>
    <col min="5" max="5" width="11.5546875" style="196" customWidth="1"/>
    <col min="6" max="6" width="10.88671875" style="196" customWidth="1"/>
    <col min="7" max="7" width="14.5546875" style="196" customWidth="1"/>
    <col min="11" max="11" width="9.109375" hidden="1" customWidth="1"/>
  </cols>
  <sheetData>
    <row r="1" spans="1:9" ht="17.399999999999999">
      <c r="B1" s="455" t="s">
        <v>459</v>
      </c>
    </row>
    <row r="2" spans="1:9" ht="13.8">
      <c r="A2" s="197"/>
      <c r="B2" s="51" t="s">
        <v>283</v>
      </c>
      <c r="C2" s="51" t="s">
        <v>454</v>
      </c>
      <c r="D2" s="51" t="s">
        <v>455</v>
      </c>
      <c r="E2" s="452" t="s">
        <v>457</v>
      </c>
      <c r="F2" s="453" t="s">
        <v>318</v>
      </c>
      <c r="G2" s="453" t="s">
        <v>456</v>
      </c>
      <c r="H2" s="198"/>
      <c r="I2" s="198"/>
    </row>
    <row r="3" spans="1:9" ht="13.8">
      <c r="A3" s="197"/>
      <c r="B3" s="198"/>
      <c r="C3" s="198"/>
      <c r="D3" s="198"/>
      <c r="E3" s="199"/>
      <c r="F3" s="200"/>
      <c r="G3" s="201"/>
      <c r="H3" s="198"/>
      <c r="I3" s="198"/>
    </row>
    <row r="4" spans="1:9" s="183" customFormat="1" ht="13.8">
      <c r="A4" s="202"/>
      <c r="B4" s="203" t="s">
        <v>4</v>
      </c>
      <c r="C4" s="204" t="s">
        <v>5</v>
      </c>
      <c r="D4" s="205"/>
      <c r="E4" s="206"/>
      <c r="F4" s="206"/>
      <c r="G4" s="207"/>
      <c r="H4" s="204"/>
      <c r="I4" s="204"/>
    </row>
    <row r="5" spans="1:9" s="183" customFormat="1" ht="13.8">
      <c r="A5" s="202"/>
      <c r="B5" s="203"/>
      <c r="C5" s="204"/>
      <c r="D5" s="205"/>
      <c r="E5" s="206"/>
      <c r="F5" s="206"/>
      <c r="G5" s="207"/>
      <c r="H5" s="204"/>
      <c r="I5" s="204"/>
    </row>
    <row r="6" spans="1:9" s="183" customFormat="1" ht="320.39999999999998" customHeight="1">
      <c r="A6" s="202"/>
      <c r="B6" s="203"/>
      <c r="C6" s="208" t="s">
        <v>6</v>
      </c>
      <c r="D6" s="205"/>
      <c r="E6" s="206"/>
      <c r="F6" s="206"/>
      <c r="G6" s="207"/>
      <c r="H6" s="204"/>
      <c r="I6" s="204"/>
    </row>
    <row r="7" spans="1:9" s="183" customFormat="1" ht="13.8">
      <c r="A7" s="202"/>
      <c r="B7" s="203"/>
      <c r="C7" s="209"/>
      <c r="D7" s="205"/>
      <c r="E7" s="206"/>
      <c r="F7" s="206"/>
      <c r="G7" s="207"/>
      <c r="H7" s="204"/>
      <c r="I7" s="204"/>
    </row>
    <row r="8" spans="1:9" s="183" customFormat="1" ht="77.25" customHeight="1">
      <c r="A8" s="202"/>
      <c r="B8" s="210" t="s">
        <v>7</v>
      </c>
      <c r="C8" s="211" t="s">
        <v>8</v>
      </c>
      <c r="D8" s="212" t="s">
        <v>9</v>
      </c>
      <c r="E8" s="213">
        <v>1</v>
      </c>
      <c r="F8" s="213"/>
      <c r="G8" s="214">
        <f>ROUND(E8*F8,2)</f>
        <v>0</v>
      </c>
      <c r="H8" s="204"/>
      <c r="I8" s="204"/>
    </row>
    <row r="9" spans="1:9" s="183" customFormat="1" ht="13.8">
      <c r="A9" s="202"/>
      <c r="B9" s="203"/>
      <c r="C9" s="209"/>
      <c r="D9" s="205"/>
      <c r="E9" s="206"/>
      <c r="F9" s="206"/>
      <c r="G9" s="207"/>
      <c r="H9" s="204"/>
      <c r="I9" s="204"/>
    </row>
    <row r="10" spans="1:9" s="183" customFormat="1" ht="66" customHeight="1">
      <c r="A10" s="202"/>
      <c r="B10" s="210" t="s">
        <v>10</v>
      </c>
      <c r="C10" s="211" t="s">
        <v>11</v>
      </c>
      <c r="D10" s="212" t="s">
        <v>12</v>
      </c>
      <c r="E10" s="213">
        <v>40</v>
      </c>
      <c r="F10" s="213"/>
      <c r="G10" s="214">
        <f>ROUND(E10*F10,2)</f>
        <v>0</v>
      </c>
      <c r="H10" s="204"/>
      <c r="I10" s="204"/>
    </row>
    <row r="11" spans="1:9" s="183" customFormat="1" ht="13.8">
      <c r="A11" s="202"/>
      <c r="B11" s="203"/>
      <c r="C11" s="209"/>
      <c r="D11" s="205"/>
      <c r="E11" s="206"/>
      <c r="F11" s="206"/>
      <c r="G11" s="207"/>
      <c r="H11" s="204"/>
      <c r="I11" s="204"/>
    </row>
    <row r="12" spans="1:9" s="183" customFormat="1" ht="63.6" customHeight="1">
      <c r="A12" s="202"/>
      <c r="B12" s="210" t="s">
        <v>13</v>
      </c>
      <c r="C12" s="211" t="s">
        <v>14</v>
      </c>
      <c r="D12" s="432" t="s">
        <v>230</v>
      </c>
      <c r="E12" s="213">
        <v>1</v>
      </c>
      <c r="F12" s="213"/>
      <c r="G12" s="214">
        <f>ROUND(E12*F12,2)</f>
        <v>0</v>
      </c>
      <c r="H12" s="204"/>
      <c r="I12" s="204"/>
    </row>
    <row r="13" spans="1:9" s="183" customFormat="1" ht="13.8">
      <c r="A13" s="202"/>
      <c r="B13" s="203"/>
      <c r="C13" s="204"/>
      <c r="D13" s="205"/>
      <c r="E13" s="206"/>
      <c r="F13" s="206"/>
      <c r="G13" s="207"/>
      <c r="H13" s="204"/>
      <c r="I13" s="204"/>
    </row>
    <row r="14" spans="1:9" s="183" customFormat="1" ht="167.4" customHeight="1">
      <c r="A14" s="202"/>
      <c r="B14" s="210" t="s">
        <v>16</v>
      </c>
      <c r="C14" s="436" t="s">
        <v>451</v>
      </c>
      <c r="D14" s="212" t="s">
        <v>17</v>
      </c>
      <c r="E14" s="213">
        <v>400</v>
      </c>
      <c r="F14" s="213"/>
      <c r="G14" s="214">
        <f>ROUND(E14*F14,2)</f>
        <v>0</v>
      </c>
      <c r="H14" s="204"/>
      <c r="I14" s="204"/>
    </row>
    <row r="15" spans="1:9" s="183" customFormat="1" ht="13.8">
      <c r="A15" s="216"/>
      <c r="B15" s="217"/>
      <c r="C15" s="218"/>
      <c r="D15" s="219"/>
      <c r="E15" s="220"/>
      <c r="F15" s="220"/>
      <c r="G15" s="221"/>
      <c r="H15" s="204"/>
      <c r="I15" s="204"/>
    </row>
    <row r="16" spans="1:9" s="183" customFormat="1" ht="112.2" customHeight="1">
      <c r="A16" s="446"/>
      <c r="B16" s="447" t="s">
        <v>18</v>
      </c>
      <c r="C16" s="448" t="s">
        <v>453</v>
      </c>
      <c r="D16" s="449" t="s">
        <v>17</v>
      </c>
      <c r="E16" s="450">
        <v>40</v>
      </c>
      <c r="F16" s="450"/>
      <c r="G16" s="451">
        <f>ROUND(E16*F16,2)</f>
        <v>0</v>
      </c>
      <c r="H16" s="25"/>
      <c r="I16" s="25"/>
    </row>
    <row r="17" spans="1:9" s="183" customFormat="1" ht="13.8">
      <c r="A17" s="216"/>
      <c r="B17" s="217"/>
      <c r="C17" s="218"/>
      <c r="D17" s="219"/>
      <c r="E17" s="220"/>
      <c r="F17" s="220"/>
      <c r="G17" s="221"/>
      <c r="H17" s="204"/>
      <c r="I17" s="204"/>
    </row>
    <row r="18" spans="1:9" s="184" customFormat="1" ht="13.8">
      <c r="A18" s="225"/>
      <c r="B18" s="226"/>
      <c r="C18" s="227" t="s">
        <v>19</v>
      </c>
      <c r="D18" s="228"/>
      <c r="E18" s="229"/>
      <c r="F18" s="229"/>
      <c r="G18" s="229">
        <f>SUM(G8:G16)</f>
        <v>0</v>
      </c>
      <c r="H18" s="230"/>
      <c r="I18" s="230"/>
    </row>
    <row r="19" spans="1:9" s="184" customFormat="1" ht="13.8">
      <c r="A19" s="231"/>
      <c r="B19" s="204"/>
      <c r="C19" s="204"/>
      <c r="D19" s="205"/>
      <c r="E19" s="206"/>
      <c r="F19" s="206"/>
      <c r="G19" s="207"/>
      <c r="H19" s="230"/>
      <c r="I19" s="230"/>
    </row>
    <row r="20" spans="1:9" s="184" customFormat="1" ht="13.8">
      <c r="A20" s="231"/>
      <c r="B20" s="204"/>
      <c r="C20" s="204"/>
      <c r="D20" s="445"/>
      <c r="E20" s="206"/>
      <c r="F20" s="206"/>
      <c r="G20" s="207"/>
      <c r="H20" s="230"/>
      <c r="I20" s="230"/>
    </row>
    <row r="21" spans="1:9" s="184" customFormat="1" ht="13.8">
      <c r="A21" s="231"/>
      <c r="B21" s="51" t="s">
        <v>283</v>
      </c>
      <c r="C21" s="51" t="s">
        <v>454</v>
      </c>
      <c r="D21" s="51" t="s">
        <v>455</v>
      </c>
      <c r="E21" s="452" t="s">
        <v>457</v>
      </c>
      <c r="F21" s="453" t="s">
        <v>318</v>
      </c>
      <c r="G21" s="453" t="s">
        <v>456</v>
      </c>
      <c r="H21" s="230"/>
      <c r="I21" s="230"/>
    </row>
    <row r="22" spans="1:9" s="184" customFormat="1" ht="13.8">
      <c r="A22" s="231"/>
      <c r="B22" s="204"/>
      <c r="C22" s="204"/>
      <c r="D22" s="205"/>
      <c r="E22" s="206"/>
      <c r="F22" s="206"/>
      <c r="G22" s="207"/>
      <c r="H22" s="230"/>
      <c r="I22" s="230"/>
    </row>
    <row r="23" spans="1:9" s="184" customFormat="1" ht="13.8">
      <c r="A23" s="231"/>
      <c r="B23" s="203" t="s">
        <v>20</v>
      </c>
      <c r="C23" s="232" t="s">
        <v>21</v>
      </c>
      <c r="D23" s="205"/>
      <c r="E23" s="206"/>
      <c r="F23" s="206"/>
      <c r="G23" s="207"/>
      <c r="H23" s="230"/>
      <c r="I23" s="230"/>
    </row>
    <row r="24" spans="1:9" s="184" customFormat="1" ht="13.8">
      <c r="A24" s="231"/>
      <c r="B24" s="203"/>
      <c r="C24" s="232"/>
      <c r="D24" s="205"/>
      <c r="E24" s="206"/>
      <c r="F24" s="206"/>
      <c r="G24" s="207"/>
      <c r="H24" s="230"/>
      <c r="I24" s="230"/>
    </row>
    <row r="25" spans="1:9" s="184" customFormat="1" ht="137.25" customHeight="1">
      <c r="A25" s="231"/>
      <c r="B25" s="203"/>
      <c r="C25" s="233" t="s">
        <v>22</v>
      </c>
      <c r="D25" s="205"/>
      <c r="E25" s="206"/>
      <c r="F25" s="206"/>
      <c r="G25" s="207"/>
      <c r="H25" s="230"/>
      <c r="I25" s="230"/>
    </row>
    <row r="26" spans="1:9" s="184" customFormat="1" ht="13.8">
      <c r="A26" s="231"/>
      <c r="B26" s="203"/>
      <c r="C26" s="232"/>
      <c r="D26" s="205"/>
      <c r="E26" s="206"/>
      <c r="F26" s="206"/>
      <c r="G26" s="207"/>
      <c r="H26" s="230"/>
      <c r="I26" s="230"/>
    </row>
    <row r="27" spans="1:9" s="184" customFormat="1" ht="69">
      <c r="A27" s="231"/>
      <c r="B27" s="234" t="s">
        <v>7</v>
      </c>
      <c r="C27" s="222" t="s">
        <v>23</v>
      </c>
      <c r="D27" s="223" t="s">
        <v>24</v>
      </c>
      <c r="E27" s="213">
        <v>10</v>
      </c>
      <c r="F27" s="213"/>
      <c r="G27" s="235">
        <f>ROUND(E27*F27,2)</f>
        <v>0</v>
      </c>
      <c r="H27" s="230"/>
      <c r="I27" s="230"/>
    </row>
    <row r="28" spans="1:9" s="184" customFormat="1" ht="13.8">
      <c r="A28" s="231"/>
      <c r="B28" s="203"/>
      <c r="C28" s="232"/>
      <c r="D28" s="205"/>
      <c r="E28" s="206"/>
      <c r="F28" s="206"/>
      <c r="G28" s="207"/>
      <c r="H28" s="230"/>
      <c r="I28" s="230"/>
    </row>
    <row r="29" spans="1:9" s="184" customFormat="1" ht="69.75" customHeight="1">
      <c r="A29" s="231"/>
      <c r="B29" s="236" t="s">
        <v>10</v>
      </c>
      <c r="C29" s="215" t="s">
        <v>25</v>
      </c>
      <c r="D29" s="212" t="s">
        <v>24</v>
      </c>
      <c r="E29" s="213">
        <v>10</v>
      </c>
      <c r="F29" s="213"/>
      <c r="G29" s="214">
        <f>ROUND(E29*F29,2)</f>
        <v>0</v>
      </c>
      <c r="H29" s="230"/>
      <c r="I29" s="230"/>
    </row>
    <row r="30" spans="1:9" s="184" customFormat="1" ht="13.8">
      <c r="A30" s="231"/>
      <c r="B30" s="237"/>
      <c r="C30" s="238"/>
      <c r="D30" s="219"/>
      <c r="E30" s="220"/>
      <c r="F30" s="220"/>
      <c r="G30" s="221"/>
      <c r="H30" s="230"/>
      <c r="I30" s="230"/>
    </row>
    <row r="31" spans="1:9" s="184" customFormat="1" ht="47.25" customHeight="1">
      <c r="A31" s="231"/>
      <c r="B31" s="239" t="s">
        <v>13</v>
      </c>
      <c r="C31" s="222" t="s">
        <v>26</v>
      </c>
      <c r="D31" s="223" t="s">
        <v>12</v>
      </c>
      <c r="E31" s="213">
        <v>10</v>
      </c>
      <c r="F31" s="213"/>
      <c r="G31" s="214">
        <f>ROUND(E31*F31,2)</f>
        <v>0</v>
      </c>
      <c r="H31" s="230"/>
      <c r="I31" s="230"/>
    </row>
    <row r="32" spans="1:9" s="184" customFormat="1" ht="13.8">
      <c r="A32" s="231"/>
      <c r="B32" s="203"/>
      <c r="C32" s="232"/>
      <c r="D32" s="205"/>
      <c r="E32" s="206"/>
      <c r="F32" s="206"/>
      <c r="G32" s="207"/>
      <c r="H32" s="230"/>
      <c r="I32" s="230"/>
    </row>
    <row r="33" spans="1:9" s="184" customFormat="1" ht="66" customHeight="1">
      <c r="A33" s="231"/>
      <c r="B33" s="239" t="s">
        <v>16</v>
      </c>
      <c r="C33" s="222" t="s">
        <v>27</v>
      </c>
      <c r="D33" s="223" t="s">
        <v>12</v>
      </c>
      <c r="E33" s="213">
        <v>14</v>
      </c>
      <c r="F33" s="213"/>
      <c r="G33" s="214">
        <f>ROUND(E33*F33,2)</f>
        <v>0</v>
      </c>
      <c r="H33" s="230"/>
      <c r="I33" s="230"/>
    </row>
    <row r="34" spans="1:9" s="184" customFormat="1" ht="13.8">
      <c r="A34" s="231"/>
      <c r="B34" s="203"/>
      <c r="C34" s="232"/>
      <c r="D34" s="205"/>
      <c r="E34" s="206"/>
      <c r="F34" s="206"/>
      <c r="G34" s="207"/>
      <c r="H34" s="230"/>
      <c r="I34" s="230"/>
    </row>
    <row r="35" spans="1:9" s="184" customFormat="1" ht="50.25" customHeight="1">
      <c r="A35" s="231"/>
      <c r="B35" s="236" t="s">
        <v>18</v>
      </c>
      <c r="C35" s="222" t="s">
        <v>28</v>
      </c>
      <c r="D35" s="223" t="s">
        <v>29</v>
      </c>
      <c r="E35" s="214">
        <v>2.5</v>
      </c>
      <c r="F35" s="214"/>
      <c r="G35" s="214">
        <f>ROUND(E35*F35,2)</f>
        <v>0</v>
      </c>
      <c r="H35" s="230"/>
      <c r="I35" s="230"/>
    </row>
    <row r="36" spans="1:9" s="184" customFormat="1" ht="13.8">
      <c r="A36" s="231"/>
      <c r="B36" s="203"/>
      <c r="C36" s="232"/>
      <c r="D36" s="205"/>
      <c r="E36" s="206"/>
      <c r="F36" s="206"/>
      <c r="G36" s="207"/>
      <c r="H36" s="230"/>
      <c r="I36" s="230"/>
    </row>
    <row r="37" spans="1:9" s="184" customFormat="1" ht="48.75" customHeight="1">
      <c r="A37" s="231"/>
      <c r="B37" s="236" t="s">
        <v>30</v>
      </c>
      <c r="C37" s="222" t="s">
        <v>31</v>
      </c>
      <c r="D37" s="223" t="s">
        <v>24</v>
      </c>
      <c r="E37" s="213">
        <v>64</v>
      </c>
      <c r="F37" s="213"/>
      <c r="G37" s="214">
        <f>ROUND(E37*F37,2)</f>
        <v>0</v>
      </c>
      <c r="H37" s="230"/>
      <c r="I37" s="230"/>
    </row>
    <row r="38" spans="1:9" s="184" customFormat="1" ht="13.8">
      <c r="A38" s="231"/>
      <c r="B38" s="237"/>
      <c r="C38" s="240"/>
      <c r="D38" s="241"/>
      <c r="E38" s="220"/>
      <c r="F38" s="220"/>
      <c r="G38" s="221"/>
      <c r="H38" s="230"/>
      <c r="I38" s="230"/>
    </row>
    <row r="39" spans="1:9" s="184" customFormat="1" ht="63.75" customHeight="1">
      <c r="A39" s="231"/>
      <c r="B39" s="236" t="s">
        <v>32</v>
      </c>
      <c r="C39" s="222" t="s">
        <v>33</v>
      </c>
      <c r="D39" s="223" t="s">
        <v>12</v>
      </c>
      <c r="E39" s="213">
        <v>68</v>
      </c>
      <c r="F39" s="213"/>
      <c r="G39" s="214">
        <f>ROUND(E39*F39,2)</f>
        <v>0</v>
      </c>
      <c r="H39" s="230"/>
      <c r="I39" s="230"/>
    </row>
    <row r="40" spans="1:9" s="184" customFormat="1" ht="13.8">
      <c r="A40" s="231"/>
      <c r="B40" s="237"/>
      <c r="C40" s="240"/>
      <c r="D40" s="241"/>
      <c r="E40" s="220"/>
      <c r="F40" s="220"/>
      <c r="G40" s="221"/>
      <c r="H40" s="230"/>
      <c r="I40" s="230"/>
    </row>
    <row r="41" spans="1:9" s="184" customFormat="1" ht="110.4">
      <c r="A41" s="231"/>
      <c r="B41" s="236" t="s">
        <v>34</v>
      </c>
      <c r="C41" s="222" t="s">
        <v>35</v>
      </c>
      <c r="D41" s="223" t="s">
        <v>24</v>
      </c>
      <c r="E41" s="213">
        <v>68</v>
      </c>
      <c r="F41" s="213"/>
      <c r="G41" s="214">
        <f>ROUND(E41*F41,2)</f>
        <v>0</v>
      </c>
      <c r="H41" s="230"/>
      <c r="I41" s="230"/>
    </row>
    <row r="42" spans="1:9" s="184" customFormat="1" ht="13.8">
      <c r="A42" s="231"/>
      <c r="B42" s="237"/>
      <c r="C42" s="242"/>
      <c r="D42" s="241"/>
      <c r="E42" s="220"/>
      <c r="F42" s="220"/>
      <c r="G42" s="221"/>
      <c r="H42" s="230"/>
      <c r="I42" s="230"/>
    </row>
    <row r="43" spans="1:9" s="184" customFormat="1" ht="153" customHeight="1">
      <c r="A43" s="231"/>
      <c r="B43" s="236" t="s">
        <v>36</v>
      </c>
      <c r="C43" s="222" t="s">
        <v>37</v>
      </c>
      <c r="D43" s="223" t="s">
        <v>24</v>
      </c>
      <c r="E43" s="213">
        <v>140</v>
      </c>
      <c r="F43" s="213"/>
      <c r="G43" s="214">
        <f>ROUND(E43*F43,2)</f>
        <v>0</v>
      </c>
      <c r="H43" s="230"/>
      <c r="I43" s="230"/>
    </row>
    <row r="44" spans="1:9" s="184" customFormat="1" ht="13.8">
      <c r="A44" s="231"/>
      <c r="B44" s="237"/>
      <c r="C44" s="240"/>
      <c r="D44" s="241"/>
      <c r="E44" s="220"/>
      <c r="F44" s="220"/>
      <c r="G44" s="221"/>
      <c r="H44" s="230"/>
      <c r="I44" s="230"/>
    </row>
    <row r="45" spans="1:9" s="184" customFormat="1" ht="50.25" customHeight="1">
      <c r="A45" s="231"/>
      <c r="B45" s="234" t="s">
        <v>38</v>
      </c>
      <c r="C45" s="222" t="s">
        <v>39</v>
      </c>
      <c r="D45" s="223" t="s">
        <v>24</v>
      </c>
      <c r="E45" s="213">
        <v>270</v>
      </c>
      <c r="F45" s="213"/>
      <c r="G45" s="214">
        <f>ROUND(E45*F45,2)</f>
        <v>0</v>
      </c>
      <c r="H45" s="230"/>
      <c r="I45" s="230"/>
    </row>
    <row r="46" spans="1:9" s="184" customFormat="1" ht="13.8">
      <c r="A46" s="231"/>
      <c r="B46" s="234"/>
      <c r="C46" s="222"/>
      <c r="D46" s="223"/>
      <c r="E46" s="213"/>
      <c r="F46" s="213"/>
      <c r="G46" s="214"/>
      <c r="H46" s="230"/>
      <c r="I46" s="230"/>
    </row>
    <row r="47" spans="1:9" s="184" customFormat="1" ht="48" customHeight="1">
      <c r="A47" s="231"/>
      <c r="B47" s="234" t="s">
        <v>40</v>
      </c>
      <c r="C47" s="448" t="s">
        <v>696</v>
      </c>
      <c r="D47" s="223" t="s">
        <v>24</v>
      </c>
      <c r="E47" s="213">
        <v>9</v>
      </c>
      <c r="F47" s="213"/>
      <c r="G47" s="214">
        <f>ROUND(E47*F47,2)</f>
        <v>0</v>
      </c>
      <c r="H47" s="230"/>
      <c r="I47" s="230"/>
    </row>
    <row r="48" spans="1:9" s="184" customFormat="1" ht="13.8">
      <c r="A48" s="231"/>
      <c r="B48" s="203"/>
      <c r="C48" s="232"/>
      <c r="D48" s="205"/>
      <c r="E48" s="206"/>
      <c r="F48" s="206"/>
      <c r="G48" s="207"/>
      <c r="H48" s="230"/>
      <c r="I48" s="230"/>
    </row>
    <row r="49" spans="1:9" s="184" customFormat="1" ht="13.8">
      <c r="A49" s="231"/>
      <c r="B49" s="226"/>
      <c r="C49" s="226" t="s">
        <v>41</v>
      </c>
      <c r="D49" s="228"/>
      <c r="E49" s="229"/>
      <c r="F49" s="229"/>
      <c r="G49" s="229">
        <f>SUM(G27:G48)</f>
        <v>0</v>
      </c>
      <c r="H49" s="230"/>
      <c r="I49" s="230"/>
    </row>
    <row r="50" spans="1:9" s="184" customFormat="1" ht="13.8">
      <c r="A50" s="231"/>
      <c r="B50" s="243"/>
      <c r="C50" s="243"/>
      <c r="D50" s="244"/>
      <c r="E50" s="245"/>
      <c r="F50" s="245"/>
      <c r="G50" s="245"/>
      <c r="H50" s="230"/>
      <c r="I50" s="230"/>
    </row>
    <row r="51" spans="1:9" s="184" customFormat="1" ht="13.8">
      <c r="A51" s="231"/>
      <c r="B51" s="243"/>
      <c r="C51" s="243"/>
      <c r="D51" s="244"/>
      <c r="E51" s="245"/>
      <c r="F51" s="245"/>
      <c r="G51" s="245"/>
      <c r="H51" s="230"/>
      <c r="I51" s="230"/>
    </row>
    <row r="52" spans="1:9" s="184" customFormat="1" ht="13.8">
      <c r="A52" s="231"/>
      <c r="B52" s="51" t="s">
        <v>283</v>
      </c>
      <c r="C52" s="51" t="s">
        <v>454</v>
      </c>
      <c r="D52" s="51" t="s">
        <v>455</v>
      </c>
      <c r="E52" s="452" t="s">
        <v>457</v>
      </c>
      <c r="F52" s="453" t="s">
        <v>318</v>
      </c>
      <c r="G52" s="453" t="s">
        <v>456</v>
      </c>
      <c r="H52" s="230"/>
      <c r="I52" s="230"/>
    </row>
    <row r="53" spans="1:9" s="185" customFormat="1" ht="13.8">
      <c r="A53" s="198"/>
      <c r="B53" s="243"/>
      <c r="C53" s="246"/>
      <c r="D53" s="244"/>
      <c r="E53" s="245"/>
      <c r="F53" s="245"/>
      <c r="G53" s="245"/>
      <c r="H53" s="247"/>
      <c r="I53" s="247"/>
    </row>
    <row r="54" spans="1:9" s="185" customFormat="1" ht="13.5" customHeight="1">
      <c r="A54" s="198"/>
      <c r="B54" s="203" t="s">
        <v>42</v>
      </c>
      <c r="C54" s="232" t="s">
        <v>43</v>
      </c>
      <c r="D54" s="248"/>
      <c r="E54" s="200"/>
      <c r="F54" s="200"/>
      <c r="G54" s="201"/>
      <c r="H54" s="247"/>
      <c r="I54" s="247"/>
    </row>
    <row r="55" spans="1:9" s="185" customFormat="1" ht="13.5" customHeight="1">
      <c r="A55" s="198"/>
      <c r="B55" s="203"/>
      <c r="C55" s="232"/>
      <c r="D55" s="248"/>
      <c r="E55" s="200"/>
      <c r="F55" s="200"/>
      <c r="G55" s="201"/>
      <c r="H55" s="247"/>
      <c r="I55" s="247"/>
    </row>
    <row r="56" spans="1:9" s="185" customFormat="1" ht="294" customHeight="1">
      <c r="A56" s="198"/>
      <c r="B56" s="203"/>
      <c r="C56" s="249" t="s">
        <v>44</v>
      </c>
      <c r="D56" s="248"/>
      <c r="E56" s="200"/>
      <c r="F56" s="200"/>
      <c r="G56" s="201"/>
      <c r="H56" s="247"/>
      <c r="I56" s="247"/>
    </row>
    <row r="57" spans="1:9" ht="13.8">
      <c r="A57" s="198"/>
      <c r="B57" s="250"/>
      <c r="C57" s="251"/>
      <c r="D57" s="252"/>
      <c r="E57" s="253"/>
      <c r="F57" s="253"/>
      <c r="G57" s="254"/>
      <c r="H57" s="198"/>
      <c r="I57" s="198"/>
    </row>
    <row r="58" spans="1:9" ht="33.75" customHeight="1">
      <c r="A58" s="198"/>
      <c r="B58" s="234" t="s">
        <v>7</v>
      </c>
      <c r="C58" s="255" t="s">
        <v>45</v>
      </c>
      <c r="D58" s="223" t="s">
        <v>9</v>
      </c>
      <c r="E58" s="213">
        <v>1</v>
      </c>
      <c r="F58" s="213"/>
      <c r="G58" s="214">
        <f>ROUND(E58*F58,2)</f>
        <v>0</v>
      </c>
      <c r="H58" s="198"/>
      <c r="I58" s="198"/>
    </row>
    <row r="59" spans="1:9" ht="13.8">
      <c r="A59" s="198"/>
      <c r="B59" s="203"/>
      <c r="C59" s="256"/>
      <c r="D59" s="252"/>
      <c r="E59" s="253"/>
      <c r="F59" s="253"/>
      <c r="G59" s="254"/>
      <c r="H59" s="198"/>
      <c r="I59" s="198"/>
    </row>
    <row r="60" spans="1:9" ht="76.2" customHeight="1">
      <c r="A60" s="198"/>
      <c r="B60" s="236" t="s">
        <v>10</v>
      </c>
      <c r="C60" s="257" t="s">
        <v>46</v>
      </c>
      <c r="D60" s="258" t="s">
        <v>29</v>
      </c>
      <c r="E60" s="259">
        <v>75</v>
      </c>
      <c r="F60" s="259"/>
      <c r="G60" s="260">
        <f>ROUND(E60*F60,2)</f>
        <v>0</v>
      </c>
      <c r="H60" s="198"/>
      <c r="I60" s="198"/>
    </row>
    <row r="61" spans="1:9" ht="13.8">
      <c r="A61" s="198"/>
      <c r="B61" s="237"/>
      <c r="C61" s="261"/>
      <c r="D61" s="219"/>
      <c r="E61" s="220"/>
      <c r="F61" s="220"/>
      <c r="G61" s="221"/>
      <c r="H61" s="198"/>
      <c r="I61" s="198"/>
    </row>
    <row r="62" spans="1:9" ht="66.75" customHeight="1">
      <c r="A62" s="198"/>
      <c r="B62" s="234" t="s">
        <v>13</v>
      </c>
      <c r="C62" s="222" t="s">
        <v>47</v>
      </c>
      <c r="D62" s="223" t="s">
        <v>29</v>
      </c>
      <c r="E62" s="224">
        <v>65</v>
      </c>
      <c r="F62" s="224"/>
      <c r="G62" s="224">
        <f t="shared" ref="G62" si="0">ROUND(E62*F62,2)</f>
        <v>0</v>
      </c>
      <c r="H62" s="198"/>
      <c r="I62" s="198"/>
    </row>
    <row r="63" spans="1:9" ht="13.8">
      <c r="A63" s="198"/>
      <c r="B63" s="262"/>
      <c r="C63" s="238"/>
      <c r="D63" s="219"/>
      <c r="E63" s="220"/>
      <c r="F63" s="220"/>
      <c r="G63" s="221"/>
      <c r="H63" s="198"/>
      <c r="I63" s="198"/>
    </row>
    <row r="64" spans="1:9" ht="45.75" customHeight="1">
      <c r="A64" s="198"/>
      <c r="B64" s="236" t="s">
        <v>16</v>
      </c>
      <c r="C64" s="257" t="s">
        <v>48</v>
      </c>
      <c r="D64" s="263" t="s">
        <v>29</v>
      </c>
      <c r="E64" s="213">
        <v>47</v>
      </c>
      <c r="F64" s="213"/>
      <c r="G64" s="214">
        <f>ROUND(E64*F64,2)</f>
        <v>0</v>
      </c>
      <c r="H64" s="198"/>
      <c r="I64" s="198"/>
    </row>
    <row r="65" spans="1:9" ht="13.8">
      <c r="A65" s="198"/>
      <c r="B65" s="262"/>
      <c r="C65" s="238"/>
      <c r="D65" s="219"/>
      <c r="E65" s="220"/>
      <c r="F65" s="220"/>
      <c r="G65" s="221"/>
      <c r="H65" s="198"/>
      <c r="I65" s="198"/>
    </row>
    <row r="66" spans="1:9" ht="76.5" customHeight="1">
      <c r="A66" s="198"/>
      <c r="B66" s="236" t="s">
        <v>18</v>
      </c>
      <c r="C66" s="257" t="s">
        <v>49</v>
      </c>
      <c r="D66" s="223" t="s">
        <v>29</v>
      </c>
      <c r="E66" s="213">
        <v>32</v>
      </c>
      <c r="F66" s="213"/>
      <c r="G66" s="214">
        <f>ROUND(E66*F66,2)</f>
        <v>0</v>
      </c>
      <c r="H66" s="198"/>
      <c r="I66" s="198"/>
    </row>
    <row r="67" spans="1:9" ht="13.8">
      <c r="A67" s="198"/>
      <c r="B67" s="262"/>
      <c r="C67" s="261"/>
      <c r="D67" s="241"/>
      <c r="E67" s="220"/>
      <c r="F67" s="220"/>
      <c r="G67" s="221"/>
      <c r="H67" s="198"/>
      <c r="I67" s="198"/>
    </row>
    <row r="68" spans="1:9" ht="77.25" customHeight="1">
      <c r="A68" s="198"/>
      <c r="B68" s="236" t="s">
        <v>30</v>
      </c>
      <c r="C68" s="257" t="s">
        <v>50</v>
      </c>
      <c r="D68" s="223" t="s">
        <v>29</v>
      </c>
      <c r="E68" s="213">
        <v>24</v>
      </c>
      <c r="F68" s="213"/>
      <c r="G68" s="214">
        <f>ROUND(E68*F68,2)</f>
        <v>0</v>
      </c>
      <c r="H68" s="198"/>
      <c r="I68" s="198"/>
    </row>
    <row r="69" spans="1:9" ht="13.8">
      <c r="A69" s="198"/>
      <c r="B69" s="262"/>
      <c r="C69" s="261"/>
      <c r="D69" s="241"/>
      <c r="E69" s="220"/>
      <c r="F69" s="220"/>
      <c r="G69" s="221"/>
      <c r="H69" s="198"/>
      <c r="I69" s="198"/>
    </row>
    <row r="70" spans="1:9" ht="81" customHeight="1">
      <c r="A70" s="198"/>
      <c r="B70" s="236" t="s">
        <v>32</v>
      </c>
      <c r="C70" s="257" t="s">
        <v>51</v>
      </c>
      <c r="D70" s="263" t="s">
        <v>29</v>
      </c>
      <c r="E70" s="213">
        <v>70</v>
      </c>
      <c r="F70" s="213"/>
      <c r="G70" s="214">
        <f>ROUND(E70*F70,2)</f>
        <v>0</v>
      </c>
      <c r="H70" s="198"/>
      <c r="I70" s="198"/>
    </row>
    <row r="71" spans="1:9" ht="13.8">
      <c r="A71" s="198"/>
      <c r="B71" s="262"/>
      <c r="C71" s="261"/>
      <c r="D71" s="264"/>
      <c r="E71" s="220"/>
      <c r="F71" s="220"/>
      <c r="G71" s="221"/>
      <c r="H71" s="198"/>
      <c r="I71" s="198"/>
    </row>
    <row r="72" spans="1:9" ht="13.8">
      <c r="A72" s="198"/>
      <c r="B72" s="226"/>
      <c r="C72" s="226" t="s">
        <v>52</v>
      </c>
      <c r="D72" s="228"/>
      <c r="E72" s="229"/>
      <c r="F72" s="229"/>
      <c r="G72" s="229">
        <f>SUM(G58:G71)</f>
        <v>0</v>
      </c>
      <c r="H72" s="198"/>
      <c r="I72" s="198"/>
    </row>
    <row r="73" spans="1:9" ht="13.8">
      <c r="A73" s="198"/>
      <c r="B73" s="243"/>
      <c r="C73" s="243"/>
      <c r="D73" s="244"/>
      <c r="E73" s="245"/>
      <c r="F73" s="245"/>
      <c r="G73" s="245"/>
      <c r="H73" s="198"/>
      <c r="I73" s="198"/>
    </row>
    <row r="74" spans="1:9" ht="13.8">
      <c r="A74" s="198"/>
      <c r="B74" s="243"/>
      <c r="C74" s="243"/>
      <c r="D74" s="244"/>
      <c r="E74" s="245"/>
      <c r="F74" s="245"/>
      <c r="G74" s="245"/>
      <c r="H74" s="198"/>
      <c r="I74" s="198"/>
    </row>
    <row r="75" spans="1:9" ht="13.8">
      <c r="A75" s="198"/>
      <c r="B75" s="51" t="s">
        <v>283</v>
      </c>
      <c r="C75" s="51" t="s">
        <v>454</v>
      </c>
      <c r="D75" s="51" t="s">
        <v>455</v>
      </c>
      <c r="E75" s="452" t="s">
        <v>457</v>
      </c>
      <c r="F75" s="453" t="s">
        <v>318</v>
      </c>
      <c r="G75" s="453" t="s">
        <v>456</v>
      </c>
      <c r="H75" s="198"/>
      <c r="I75" s="198"/>
    </row>
    <row r="76" spans="1:9" ht="13.8">
      <c r="A76" s="198"/>
      <c r="B76" s="243"/>
      <c r="C76" s="243"/>
      <c r="D76" s="244"/>
      <c r="E76" s="245"/>
      <c r="F76" s="245"/>
      <c r="G76" s="245"/>
      <c r="H76" s="198"/>
      <c r="I76" s="198"/>
    </row>
    <row r="77" spans="1:9" ht="13.8">
      <c r="A77" s="198"/>
      <c r="B77" s="203" t="s">
        <v>53</v>
      </c>
      <c r="C77" s="256" t="s">
        <v>54</v>
      </c>
      <c r="D77" s="248"/>
      <c r="E77" s="200"/>
      <c r="F77" s="200"/>
      <c r="G77" s="201"/>
      <c r="H77" s="198"/>
      <c r="I77" s="198"/>
    </row>
    <row r="78" spans="1:9" ht="13.8">
      <c r="A78" s="198"/>
      <c r="B78" s="203"/>
      <c r="C78" s="256"/>
      <c r="D78" s="248"/>
      <c r="E78" s="200"/>
      <c r="F78" s="200"/>
      <c r="G78" s="201"/>
      <c r="H78" s="198"/>
      <c r="I78" s="198"/>
    </row>
    <row r="79" spans="1:9" ht="386.4" customHeight="1">
      <c r="A79" s="198"/>
      <c r="B79" s="203"/>
      <c r="C79" s="265" t="s">
        <v>55</v>
      </c>
      <c r="D79" s="248"/>
      <c r="E79" s="200"/>
      <c r="F79" s="200"/>
      <c r="G79" s="201"/>
      <c r="H79" s="198"/>
      <c r="I79" s="198"/>
    </row>
    <row r="80" spans="1:9" s="185" customFormat="1" ht="13.8">
      <c r="A80" s="198"/>
      <c r="B80" s="203"/>
      <c r="C80" s="266"/>
      <c r="D80" s="248"/>
      <c r="E80" s="200"/>
      <c r="F80" s="200"/>
      <c r="G80" s="201"/>
      <c r="H80" s="247"/>
      <c r="I80" s="247"/>
    </row>
    <row r="81" spans="1:9" s="185" customFormat="1" ht="55.2">
      <c r="A81" s="198"/>
      <c r="B81" s="267" t="s">
        <v>7</v>
      </c>
      <c r="C81" s="469" t="s">
        <v>697</v>
      </c>
      <c r="D81" s="269"/>
      <c r="E81" s="270"/>
      <c r="F81" s="270"/>
      <c r="G81" s="270"/>
      <c r="H81" s="247"/>
      <c r="I81" s="247"/>
    </row>
    <row r="82" spans="1:9" s="185" customFormat="1" ht="16.8">
      <c r="A82" s="198"/>
      <c r="B82" s="271"/>
      <c r="C82" s="272" t="s">
        <v>56</v>
      </c>
      <c r="D82" s="258" t="s">
        <v>29</v>
      </c>
      <c r="E82" s="259">
        <v>9</v>
      </c>
      <c r="F82" s="259"/>
      <c r="G82" s="260">
        <f>ROUND(E82*F82,2)</f>
        <v>0</v>
      </c>
      <c r="H82" s="247"/>
      <c r="I82" s="247"/>
    </row>
    <row r="83" spans="1:9" s="185" customFormat="1" ht="13.8">
      <c r="A83" s="198"/>
      <c r="B83" s="273"/>
      <c r="C83" s="274"/>
      <c r="D83" s="275"/>
      <c r="E83" s="276"/>
      <c r="F83" s="276"/>
      <c r="G83" s="276"/>
      <c r="H83" s="247"/>
      <c r="I83" s="247"/>
    </row>
    <row r="84" spans="1:9" s="185" customFormat="1" ht="60.6" customHeight="1">
      <c r="A84" s="198"/>
      <c r="B84" s="267" t="s">
        <v>10</v>
      </c>
      <c r="C84" s="277" t="s">
        <v>57</v>
      </c>
      <c r="D84" s="278"/>
      <c r="E84" s="270"/>
      <c r="F84" s="270"/>
      <c r="G84" s="279"/>
      <c r="H84" s="247"/>
      <c r="I84" s="247"/>
    </row>
    <row r="85" spans="1:9" s="186" customFormat="1" ht="16.8">
      <c r="A85" s="280"/>
      <c r="B85" s="281"/>
      <c r="C85" s="282" t="s">
        <v>56</v>
      </c>
      <c r="D85" s="252" t="s">
        <v>29</v>
      </c>
      <c r="E85" s="259">
        <v>65</v>
      </c>
      <c r="F85" s="259"/>
      <c r="G85" s="260">
        <f>ROUND(E85*F85,2)</f>
        <v>0</v>
      </c>
      <c r="H85" s="198"/>
      <c r="I85" s="198"/>
    </row>
    <row r="86" spans="1:9" s="187" customFormat="1" ht="15.75" customHeight="1">
      <c r="A86" s="283"/>
      <c r="B86" s="284"/>
      <c r="C86" s="285"/>
      <c r="D86" s="286"/>
      <c r="E86" s="287"/>
      <c r="F86" s="287"/>
      <c r="G86" s="287"/>
      <c r="H86" s="288"/>
      <c r="I86" s="288"/>
    </row>
    <row r="87" spans="1:9" s="187" customFormat="1" ht="60" customHeight="1">
      <c r="A87" s="231"/>
      <c r="B87" s="267" t="s">
        <v>13</v>
      </c>
      <c r="C87" s="277" t="s">
        <v>58</v>
      </c>
      <c r="D87" s="269"/>
      <c r="E87" s="270"/>
      <c r="F87" s="270"/>
      <c r="G87" s="279"/>
      <c r="H87" s="288"/>
      <c r="I87" s="288"/>
    </row>
    <row r="88" spans="1:9" s="187" customFormat="1" ht="15.75" customHeight="1">
      <c r="A88" s="231"/>
      <c r="B88" s="289"/>
      <c r="C88" s="290" t="s">
        <v>56</v>
      </c>
      <c r="D88" s="241" t="s">
        <v>29</v>
      </c>
      <c r="E88" s="220">
        <v>33</v>
      </c>
      <c r="F88" s="220"/>
      <c r="G88" s="221">
        <f>ROUND(E88*F88,2)</f>
        <v>0</v>
      </c>
      <c r="H88" s="288"/>
      <c r="I88" s="288"/>
    </row>
    <row r="89" spans="1:9" s="187" customFormat="1" ht="15.75" customHeight="1">
      <c r="A89" s="231"/>
      <c r="B89" s="291"/>
      <c r="C89" s="272" t="s">
        <v>59</v>
      </c>
      <c r="D89" s="258" t="s">
        <v>24</v>
      </c>
      <c r="E89" s="259">
        <v>15</v>
      </c>
      <c r="F89" s="259"/>
      <c r="G89" s="259">
        <f>ROUND(E89*F89,2)</f>
        <v>0</v>
      </c>
      <c r="H89" s="288"/>
      <c r="I89" s="288"/>
    </row>
    <row r="90" spans="1:9" s="187" customFormat="1" ht="15.75" customHeight="1">
      <c r="A90" s="231"/>
      <c r="B90" s="217"/>
      <c r="C90" s="285"/>
      <c r="D90" s="219"/>
      <c r="E90" s="220"/>
      <c r="F90" s="220"/>
      <c r="G90" s="220"/>
      <c r="H90" s="288"/>
      <c r="I90" s="288"/>
    </row>
    <row r="91" spans="1:9" s="187" customFormat="1" ht="59.4" customHeight="1">
      <c r="A91" s="231"/>
      <c r="B91" s="267" t="s">
        <v>16</v>
      </c>
      <c r="C91" s="277" t="s">
        <v>60</v>
      </c>
      <c r="D91" s="292"/>
      <c r="E91" s="293"/>
      <c r="F91" s="293"/>
      <c r="G91" s="293"/>
      <c r="H91" s="288"/>
      <c r="I91" s="288"/>
    </row>
    <row r="92" spans="1:9" s="187" customFormat="1" ht="15.75" customHeight="1">
      <c r="A92" s="231"/>
      <c r="B92" s="289"/>
      <c r="C92" s="290" t="s">
        <v>56</v>
      </c>
      <c r="D92" s="294" t="s">
        <v>29</v>
      </c>
      <c r="E92" s="295">
        <v>1</v>
      </c>
      <c r="F92" s="295"/>
      <c r="G92" s="295">
        <f>ROUND(E92*F92,2)</f>
        <v>0</v>
      </c>
      <c r="H92" s="288"/>
      <c r="I92" s="288"/>
    </row>
    <row r="93" spans="1:9" s="187" customFormat="1" ht="15.75" customHeight="1">
      <c r="A93" s="231"/>
      <c r="B93" s="291"/>
      <c r="C93" s="272" t="s">
        <v>59</v>
      </c>
      <c r="D93" s="296" t="s">
        <v>24</v>
      </c>
      <c r="E93" s="297">
        <v>5.6</v>
      </c>
      <c r="F93" s="297"/>
      <c r="G93" s="297">
        <f>ROUND(E93*F93,2)</f>
        <v>0</v>
      </c>
      <c r="H93" s="288"/>
      <c r="I93" s="288"/>
    </row>
    <row r="94" spans="1:9" s="187" customFormat="1" ht="15.75" customHeight="1">
      <c r="A94" s="231"/>
      <c r="B94" s="217"/>
      <c r="C94" s="285"/>
      <c r="D94" s="219"/>
      <c r="E94" s="220"/>
      <c r="F94" s="220"/>
      <c r="G94" s="220"/>
      <c r="H94" s="288"/>
      <c r="I94" s="288"/>
    </row>
    <row r="95" spans="1:9" s="187" customFormat="1" ht="61.2" customHeight="1">
      <c r="A95" s="231"/>
      <c r="B95" s="267" t="s">
        <v>18</v>
      </c>
      <c r="C95" s="277" t="s">
        <v>61</v>
      </c>
      <c r="D95" s="269"/>
      <c r="E95" s="270"/>
      <c r="F95" s="270"/>
      <c r="G95" s="279"/>
      <c r="H95" s="288"/>
      <c r="I95" s="288"/>
    </row>
    <row r="96" spans="1:9" s="187" customFormat="1" ht="15.75" customHeight="1">
      <c r="A96" s="231"/>
      <c r="B96" s="289"/>
      <c r="C96" s="290" t="s">
        <v>56</v>
      </c>
      <c r="D96" s="241" t="s">
        <v>29</v>
      </c>
      <c r="E96" s="220">
        <v>21</v>
      </c>
      <c r="F96" s="220"/>
      <c r="G96" s="221">
        <f>ROUND(E96*F96,2)</f>
        <v>0</v>
      </c>
      <c r="H96" s="288"/>
      <c r="I96" s="288"/>
    </row>
    <row r="97" spans="1:9" s="187" customFormat="1" ht="15.75" customHeight="1">
      <c r="A97" s="231"/>
      <c r="B97" s="291"/>
      <c r="C97" s="272" t="s">
        <v>59</v>
      </c>
      <c r="D97" s="258" t="s">
        <v>24</v>
      </c>
      <c r="E97" s="259">
        <v>195</v>
      </c>
      <c r="F97" s="259"/>
      <c r="G97" s="259">
        <f>ROUND(E97*F97,2)</f>
        <v>0</v>
      </c>
      <c r="H97" s="288"/>
      <c r="I97" s="288"/>
    </row>
    <row r="98" spans="1:9" s="187" customFormat="1" ht="13.8">
      <c r="A98" s="231"/>
      <c r="B98" s="217"/>
      <c r="C98" s="285"/>
      <c r="D98" s="219"/>
      <c r="E98" s="220"/>
      <c r="F98" s="220"/>
      <c r="G98" s="220"/>
      <c r="H98" s="288"/>
      <c r="I98" s="288"/>
    </row>
    <row r="99" spans="1:9" s="187" customFormat="1" ht="62.4" customHeight="1">
      <c r="A99" s="231"/>
      <c r="B99" s="267" t="s">
        <v>30</v>
      </c>
      <c r="C99" s="277" t="s">
        <v>62</v>
      </c>
      <c r="D99" s="269"/>
      <c r="E99" s="270"/>
      <c r="F99" s="270"/>
      <c r="G99" s="279"/>
      <c r="H99" s="288"/>
      <c r="I99" s="288"/>
    </row>
    <row r="100" spans="1:9" s="187" customFormat="1" ht="16.8">
      <c r="A100" s="231"/>
      <c r="B100" s="289"/>
      <c r="C100" s="290" t="s">
        <v>56</v>
      </c>
      <c r="D100" s="241" t="s">
        <v>29</v>
      </c>
      <c r="E100" s="220">
        <v>30</v>
      </c>
      <c r="F100" s="220"/>
      <c r="G100" s="221">
        <f>ROUND(E100*F100,2)</f>
        <v>0</v>
      </c>
      <c r="H100" s="288"/>
      <c r="I100" s="288"/>
    </row>
    <row r="101" spans="1:9" s="188" customFormat="1" ht="16.8">
      <c r="A101" s="231"/>
      <c r="B101" s="291"/>
      <c r="C101" s="272" t="s">
        <v>59</v>
      </c>
      <c r="D101" s="296" t="s">
        <v>24</v>
      </c>
      <c r="E101" s="297">
        <v>165</v>
      </c>
      <c r="F101" s="259"/>
      <c r="G101" s="259">
        <f>ROUND(E101*F101,2)</f>
        <v>0</v>
      </c>
      <c r="H101" s="247"/>
      <c r="I101" s="247"/>
    </row>
    <row r="102" spans="1:9" s="188" customFormat="1" ht="13.8">
      <c r="A102" s="231"/>
      <c r="B102" s="217"/>
      <c r="C102" s="285"/>
      <c r="D102" s="219"/>
      <c r="E102" s="220"/>
      <c r="F102" s="220"/>
      <c r="G102" s="220"/>
      <c r="H102" s="247"/>
      <c r="I102" s="247"/>
    </row>
    <row r="103" spans="1:9" s="188" customFormat="1" ht="96.6">
      <c r="A103" s="231"/>
      <c r="B103" s="234" t="s">
        <v>32</v>
      </c>
      <c r="C103" s="255" t="s">
        <v>63</v>
      </c>
      <c r="D103" s="223" t="s">
        <v>24</v>
      </c>
      <c r="E103" s="224">
        <v>140</v>
      </c>
      <c r="F103" s="224"/>
      <c r="G103" s="224">
        <f>ROUND(E103*F103,2)</f>
        <v>0</v>
      </c>
      <c r="H103" s="247"/>
      <c r="I103" s="247"/>
    </row>
    <row r="104" spans="1:9" s="188" customFormat="1" ht="13.8">
      <c r="A104" s="231"/>
      <c r="B104" s="298"/>
      <c r="C104" s="299"/>
      <c r="D104" s="241"/>
      <c r="E104" s="300"/>
      <c r="F104" s="300"/>
      <c r="G104" s="300"/>
      <c r="H104" s="247"/>
      <c r="I104" s="247"/>
    </row>
    <row r="105" spans="1:9" s="188" customFormat="1" ht="44.4" customHeight="1">
      <c r="A105" s="231"/>
      <c r="B105" s="301" t="s">
        <v>34</v>
      </c>
      <c r="C105" s="268" t="s">
        <v>64</v>
      </c>
      <c r="D105" s="269"/>
      <c r="E105" s="270"/>
      <c r="F105" s="270"/>
      <c r="G105" s="270"/>
      <c r="H105" s="247"/>
      <c r="I105" s="247"/>
    </row>
    <row r="106" spans="1:9" s="188" customFormat="1" ht="16.8">
      <c r="A106" s="231"/>
      <c r="B106" s="289"/>
      <c r="C106" s="290" t="s">
        <v>56</v>
      </c>
      <c r="D106" s="241" t="s">
        <v>29</v>
      </c>
      <c r="E106" s="220">
        <v>15</v>
      </c>
      <c r="F106" s="220"/>
      <c r="G106" s="221">
        <f>ROUND(E106*F106,2)</f>
        <v>0</v>
      </c>
      <c r="H106" s="247"/>
      <c r="I106" s="247"/>
    </row>
    <row r="107" spans="1:9" s="188" customFormat="1" ht="16.8">
      <c r="A107" s="231"/>
      <c r="B107" s="281"/>
      <c r="C107" s="272" t="s">
        <v>59</v>
      </c>
      <c r="D107" s="437" t="s">
        <v>24</v>
      </c>
      <c r="E107" s="438">
        <v>102</v>
      </c>
      <c r="F107" s="259"/>
      <c r="G107" s="259">
        <f>ROUND(E107*F107,2)</f>
        <v>0</v>
      </c>
      <c r="H107" s="247"/>
      <c r="I107" s="247"/>
    </row>
    <row r="108" spans="1:9" s="188" customFormat="1" ht="13.8">
      <c r="A108" s="231"/>
      <c r="B108" s="217"/>
      <c r="C108" s="285"/>
      <c r="D108" s="219"/>
      <c r="E108" s="220"/>
      <c r="F108" s="220"/>
      <c r="G108" s="220"/>
      <c r="H108" s="247"/>
      <c r="I108" s="247"/>
    </row>
    <row r="109" spans="1:9" s="188" customFormat="1" ht="61.5" customHeight="1">
      <c r="A109" s="231"/>
      <c r="B109" s="301" t="s">
        <v>36</v>
      </c>
      <c r="C109" s="268" t="s">
        <v>65</v>
      </c>
      <c r="D109" s="269"/>
      <c r="E109" s="270"/>
      <c r="F109" s="270"/>
      <c r="G109" s="270"/>
      <c r="H109" s="247"/>
      <c r="I109" s="247"/>
    </row>
    <row r="110" spans="1:9" s="188" customFormat="1" ht="16.8">
      <c r="A110" s="231"/>
      <c r="B110" s="289"/>
      <c r="C110" s="290" t="s">
        <v>56</v>
      </c>
      <c r="D110" s="241" t="s">
        <v>29</v>
      </c>
      <c r="E110" s="220">
        <v>39</v>
      </c>
      <c r="F110" s="220"/>
      <c r="G110" s="221">
        <f>ROUND(E110*F110,2)</f>
        <v>0</v>
      </c>
      <c r="H110" s="247"/>
      <c r="I110" s="247"/>
    </row>
    <row r="111" spans="1:9" s="188" customFormat="1" ht="16.8">
      <c r="A111" s="231"/>
      <c r="B111" s="281"/>
      <c r="C111" s="272" t="s">
        <v>59</v>
      </c>
      <c r="D111" s="296" t="s">
        <v>24</v>
      </c>
      <c r="E111" s="297">
        <v>360</v>
      </c>
      <c r="F111" s="259"/>
      <c r="G111" s="259">
        <f>ROUND(E111*F111,2)</f>
        <v>0</v>
      </c>
      <c r="H111" s="247"/>
      <c r="I111" s="247"/>
    </row>
    <row r="112" spans="1:9" s="188" customFormat="1" ht="13.8">
      <c r="A112" s="231"/>
      <c r="B112" s="217"/>
      <c r="C112" s="285"/>
      <c r="D112" s="219"/>
      <c r="E112" s="220"/>
      <c r="F112" s="220"/>
      <c r="G112" s="220"/>
      <c r="H112" s="247"/>
      <c r="I112" s="247"/>
    </row>
    <row r="113" spans="1:9" s="188" customFormat="1" ht="13.8">
      <c r="A113" s="231"/>
      <c r="B113" s="226"/>
      <c r="C113" s="226" t="s">
        <v>66</v>
      </c>
      <c r="D113" s="228"/>
      <c r="E113" s="229"/>
      <c r="F113" s="229"/>
      <c r="G113" s="229">
        <f>SUM(G81:G112)</f>
        <v>0</v>
      </c>
      <c r="H113" s="247"/>
      <c r="I113" s="247"/>
    </row>
    <row r="114" spans="1:9" s="188" customFormat="1" ht="13.8">
      <c r="A114" s="231"/>
      <c r="B114" s="243"/>
      <c r="C114" s="243"/>
      <c r="D114" s="244"/>
      <c r="E114" s="245"/>
      <c r="F114" s="245"/>
      <c r="G114" s="245"/>
      <c r="H114" s="247"/>
      <c r="I114" s="247"/>
    </row>
    <row r="115" spans="1:9" s="188" customFormat="1" ht="13.8">
      <c r="A115" s="231"/>
      <c r="B115" s="243"/>
      <c r="C115" s="243"/>
      <c r="D115" s="244"/>
      <c r="E115" s="245"/>
      <c r="F115" s="245"/>
      <c r="G115" s="245"/>
      <c r="H115" s="247"/>
      <c r="I115" s="247"/>
    </row>
    <row r="116" spans="1:9" s="188" customFormat="1" ht="13.8">
      <c r="A116" s="231"/>
      <c r="B116" s="51" t="s">
        <v>283</v>
      </c>
      <c r="C116" s="51" t="s">
        <v>454</v>
      </c>
      <c r="D116" s="51" t="s">
        <v>455</v>
      </c>
      <c r="E116" s="452" t="s">
        <v>457</v>
      </c>
      <c r="F116" s="453" t="s">
        <v>318</v>
      </c>
      <c r="G116" s="453" t="s">
        <v>456</v>
      </c>
      <c r="H116" s="247"/>
      <c r="I116" s="247"/>
    </row>
    <row r="117" spans="1:9" s="188" customFormat="1" ht="13.8">
      <c r="A117" s="231"/>
      <c r="B117" s="243"/>
      <c r="C117" s="243"/>
      <c r="D117" s="244"/>
      <c r="E117" s="245"/>
      <c r="F117" s="245"/>
      <c r="G117" s="245"/>
      <c r="H117" s="247"/>
      <c r="I117" s="247"/>
    </row>
    <row r="118" spans="1:9" s="188" customFormat="1" ht="13.8">
      <c r="A118" s="231"/>
      <c r="B118" s="203" t="s">
        <v>67</v>
      </c>
      <c r="C118" s="256" t="s">
        <v>68</v>
      </c>
      <c r="D118" s="244"/>
      <c r="E118" s="245"/>
      <c r="F118" s="245"/>
      <c r="G118" s="245"/>
      <c r="H118" s="247"/>
      <c r="I118" s="247"/>
    </row>
    <row r="119" spans="1:9" s="188" customFormat="1" ht="13.8">
      <c r="A119" s="231"/>
      <c r="B119" s="243"/>
      <c r="C119" s="243"/>
      <c r="D119" s="244"/>
      <c r="E119" s="245"/>
      <c r="F119" s="245"/>
      <c r="G119" s="245"/>
      <c r="H119" s="247"/>
      <c r="I119" s="247"/>
    </row>
    <row r="120" spans="1:9" s="188" customFormat="1" ht="232.8" customHeight="1">
      <c r="A120" s="231"/>
      <c r="B120" s="243"/>
      <c r="C120" s="302" t="s">
        <v>69</v>
      </c>
      <c r="D120" s="244"/>
      <c r="E120" s="245"/>
      <c r="F120" s="245"/>
      <c r="G120" s="245"/>
      <c r="H120" s="247"/>
      <c r="I120" s="247"/>
    </row>
    <row r="121" spans="1:9" s="188" customFormat="1" ht="13.8">
      <c r="A121" s="231"/>
      <c r="B121" s="243"/>
      <c r="C121" s="243"/>
      <c r="D121" s="244"/>
      <c r="E121" s="245"/>
      <c r="F121" s="245"/>
      <c r="G121" s="245"/>
      <c r="H121" s="247"/>
      <c r="I121" s="247"/>
    </row>
    <row r="122" spans="1:9" s="443" customFormat="1" ht="27.6">
      <c r="A122" s="439"/>
      <c r="B122" s="430" t="s">
        <v>7</v>
      </c>
      <c r="C122" s="454" t="s">
        <v>458</v>
      </c>
      <c r="D122" s="432" t="s">
        <v>70</v>
      </c>
      <c r="E122" s="440">
        <v>13500</v>
      </c>
      <c r="F122" s="440"/>
      <c r="G122" s="441">
        <f>ROUND(E122*F122,2)</f>
        <v>0</v>
      </c>
      <c r="H122" s="442"/>
      <c r="I122" s="442"/>
    </row>
    <row r="123" spans="1:9" s="188" customFormat="1" ht="13.8">
      <c r="A123" s="231"/>
      <c r="B123" s="243"/>
      <c r="C123" s="243"/>
      <c r="D123" s="244"/>
      <c r="E123" s="245"/>
      <c r="F123" s="245"/>
      <c r="G123" s="245"/>
      <c r="H123" s="247"/>
      <c r="I123" s="247"/>
    </row>
    <row r="124" spans="1:9" s="188" customFormat="1" ht="13.8">
      <c r="A124" s="231"/>
      <c r="B124" s="226"/>
      <c r="C124" s="226" t="s">
        <v>71</v>
      </c>
      <c r="D124" s="228"/>
      <c r="E124" s="229"/>
      <c r="F124" s="229"/>
      <c r="G124" s="229">
        <f>SUM(G122:G123)</f>
        <v>0</v>
      </c>
      <c r="H124" s="247"/>
      <c r="I124" s="247"/>
    </row>
    <row r="125" spans="1:9" s="188" customFormat="1" ht="13.8">
      <c r="A125" s="231"/>
      <c r="B125" s="243"/>
      <c r="C125" s="243"/>
      <c r="D125" s="244"/>
      <c r="E125" s="245"/>
      <c r="F125" s="245"/>
      <c r="G125" s="245"/>
      <c r="H125" s="247"/>
      <c r="I125" s="247"/>
    </row>
    <row r="126" spans="1:9" s="188" customFormat="1" ht="13.8">
      <c r="A126" s="231"/>
      <c r="B126" s="243"/>
      <c r="C126" s="243"/>
      <c r="D126" s="244"/>
      <c r="E126" s="245"/>
      <c r="F126" s="245"/>
      <c r="G126" s="245"/>
      <c r="H126" s="247"/>
      <c r="I126" s="247"/>
    </row>
    <row r="127" spans="1:9" s="188" customFormat="1" ht="13.8">
      <c r="A127" s="231"/>
      <c r="B127" s="51" t="s">
        <v>283</v>
      </c>
      <c r="C127" s="51" t="s">
        <v>454</v>
      </c>
      <c r="D127" s="51" t="s">
        <v>455</v>
      </c>
      <c r="E127" s="452" t="s">
        <v>457</v>
      </c>
      <c r="F127" s="453" t="s">
        <v>318</v>
      </c>
      <c r="G127" s="453" t="s">
        <v>456</v>
      </c>
      <c r="H127" s="247"/>
      <c r="I127" s="247"/>
    </row>
    <row r="128" spans="1:9" s="188" customFormat="1" ht="13.8">
      <c r="A128" s="231"/>
      <c r="B128" s="243"/>
      <c r="C128" s="243"/>
      <c r="D128" s="244"/>
      <c r="E128" s="245"/>
      <c r="F128" s="245"/>
      <c r="G128" s="245"/>
      <c r="H128" s="247"/>
      <c r="I128" s="247"/>
    </row>
    <row r="129" spans="1:9" s="188" customFormat="1" ht="13.8">
      <c r="A129" s="231"/>
      <c r="B129" s="203" t="s">
        <v>72</v>
      </c>
      <c r="C129" s="256" t="s">
        <v>73</v>
      </c>
      <c r="D129" s="244"/>
      <c r="E129" s="245"/>
      <c r="F129" s="245"/>
      <c r="G129" s="245"/>
      <c r="H129" s="247"/>
      <c r="I129" s="247"/>
    </row>
    <row r="130" spans="1:9" s="188" customFormat="1" ht="13.8">
      <c r="A130" s="231"/>
      <c r="B130" s="203"/>
      <c r="C130" s="256"/>
      <c r="D130" s="244"/>
      <c r="E130" s="245"/>
      <c r="F130" s="245"/>
      <c r="G130" s="245"/>
      <c r="H130" s="247"/>
      <c r="I130" s="247"/>
    </row>
    <row r="131" spans="1:9" s="188" customFormat="1" ht="87.6" customHeight="1">
      <c r="A131" s="231"/>
      <c r="B131" s="236" t="s">
        <v>7</v>
      </c>
      <c r="C131" s="257" t="s">
        <v>74</v>
      </c>
      <c r="D131" s="212" t="s">
        <v>24</v>
      </c>
      <c r="E131" s="213">
        <v>45</v>
      </c>
      <c r="F131" s="213"/>
      <c r="G131" s="214">
        <f>ROUND(E131*F131,2)</f>
        <v>0</v>
      </c>
      <c r="H131" s="247"/>
      <c r="I131" s="247"/>
    </row>
    <row r="132" spans="1:9" s="188" customFormat="1" ht="13.8">
      <c r="A132" s="231"/>
      <c r="B132" s="243"/>
      <c r="C132" s="243"/>
      <c r="D132" s="244"/>
      <c r="E132" s="245"/>
      <c r="F132" s="245"/>
      <c r="G132" s="245"/>
      <c r="H132" s="247"/>
      <c r="I132" s="247"/>
    </row>
    <row r="133" spans="1:9" s="188" customFormat="1" ht="193.2">
      <c r="A133" s="231"/>
      <c r="B133" s="234" t="s">
        <v>10</v>
      </c>
      <c r="C133" s="255" t="s">
        <v>75</v>
      </c>
      <c r="D133" s="212" t="s">
        <v>24</v>
      </c>
      <c r="E133" s="213">
        <v>123</v>
      </c>
      <c r="F133" s="213"/>
      <c r="G133" s="213">
        <f>ROUND(E133*F133,2)</f>
        <v>0</v>
      </c>
      <c r="H133" s="247"/>
      <c r="I133" s="247"/>
    </row>
    <row r="134" spans="1:9" s="188" customFormat="1" ht="13.8">
      <c r="A134" s="231"/>
      <c r="B134" s="298"/>
      <c r="C134" s="299"/>
      <c r="D134" s="219"/>
      <c r="E134" s="220"/>
      <c r="F134" s="220"/>
      <c r="G134" s="220"/>
      <c r="H134" s="247"/>
      <c r="I134" s="247"/>
    </row>
    <row r="135" spans="1:9" s="188" customFormat="1" ht="105.75" customHeight="1">
      <c r="A135" s="231"/>
      <c r="B135" s="234" t="s">
        <v>13</v>
      </c>
      <c r="C135" s="255" t="s">
        <v>76</v>
      </c>
      <c r="D135" s="212" t="s">
        <v>29</v>
      </c>
      <c r="E135" s="213">
        <v>8</v>
      </c>
      <c r="F135" s="213"/>
      <c r="G135" s="213">
        <f>ROUND(E135*F135,2)</f>
        <v>0</v>
      </c>
      <c r="H135" s="247"/>
      <c r="I135" s="247"/>
    </row>
    <row r="136" spans="1:9" s="188" customFormat="1" ht="13.8">
      <c r="A136" s="231"/>
      <c r="B136" s="298"/>
      <c r="C136" s="299"/>
      <c r="D136" s="219"/>
      <c r="E136" s="220"/>
      <c r="F136" s="220"/>
      <c r="G136" s="220"/>
      <c r="H136" s="247"/>
      <c r="I136" s="247"/>
    </row>
    <row r="137" spans="1:9" s="188" customFormat="1" ht="78.599999999999994" customHeight="1">
      <c r="A137" s="231"/>
      <c r="B137" s="234" t="s">
        <v>16</v>
      </c>
      <c r="C137" s="255" t="s">
        <v>77</v>
      </c>
      <c r="D137" s="212" t="s">
        <v>24</v>
      </c>
      <c r="E137" s="213">
        <v>35</v>
      </c>
      <c r="F137" s="213"/>
      <c r="G137" s="213">
        <f>ROUND(E137*F137,2)</f>
        <v>0</v>
      </c>
      <c r="H137" s="247"/>
      <c r="I137" s="247"/>
    </row>
    <row r="138" spans="1:9" s="188" customFormat="1" ht="13.8">
      <c r="A138" s="231"/>
      <c r="B138" s="298"/>
      <c r="C138" s="299"/>
      <c r="D138" s="219"/>
      <c r="E138" s="220"/>
      <c r="F138" s="220"/>
      <c r="G138" s="220"/>
      <c r="H138" s="247"/>
      <c r="I138" s="247"/>
    </row>
    <row r="139" spans="1:9" s="188" customFormat="1" ht="89.4" customHeight="1">
      <c r="A139" s="231"/>
      <c r="B139" s="234" t="s">
        <v>18</v>
      </c>
      <c r="C139" s="255" t="s">
        <v>78</v>
      </c>
      <c r="D139" s="212" t="s">
        <v>12</v>
      </c>
      <c r="E139" s="213">
        <v>47</v>
      </c>
      <c r="F139" s="213"/>
      <c r="G139" s="213">
        <f>ROUND(E139*F139,2)</f>
        <v>0</v>
      </c>
      <c r="H139" s="247"/>
      <c r="I139" s="247"/>
    </row>
    <row r="140" spans="1:9" s="188" customFormat="1" ht="13.8">
      <c r="A140" s="231"/>
      <c r="B140" s="298"/>
      <c r="C140" s="299"/>
      <c r="D140" s="219"/>
      <c r="E140" s="220"/>
      <c r="F140" s="220"/>
      <c r="G140" s="220"/>
      <c r="H140" s="247"/>
      <c r="I140" s="247"/>
    </row>
    <row r="141" spans="1:9" s="188" customFormat="1" ht="100.8" customHeight="1">
      <c r="A141" s="231"/>
      <c r="B141" s="236" t="s">
        <v>30</v>
      </c>
      <c r="C141" s="257" t="s">
        <v>79</v>
      </c>
      <c r="D141" s="263" t="s">
        <v>29</v>
      </c>
      <c r="E141" s="213">
        <v>17</v>
      </c>
      <c r="F141" s="213"/>
      <c r="G141" s="214">
        <f>ROUND(E141*F141,2)</f>
        <v>0</v>
      </c>
      <c r="H141" s="247"/>
      <c r="I141" s="247"/>
    </row>
    <row r="142" spans="1:9" s="188" customFormat="1" ht="13.8">
      <c r="A142" s="231"/>
      <c r="B142" s="298"/>
      <c r="C142" s="299"/>
      <c r="D142" s="219"/>
      <c r="E142" s="220"/>
      <c r="F142" s="220"/>
      <c r="G142" s="220"/>
      <c r="H142" s="247"/>
      <c r="I142" s="247"/>
    </row>
    <row r="143" spans="1:9" s="188" customFormat="1" ht="60.6" customHeight="1">
      <c r="A143" s="231"/>
      <c r="B143" s="301" t="s">
        <v>32</v>
      </c>
      <c r="C143" s="303" t="s">
        <v>80</v>
      </c>
      <c r="D143" s="278"/>
      <c r="E143" s="304"/>
      <c r="F143" s="304"/>
      <c r="G143" s="305"/>
      <c r="H143" s="247"/>
      <c r="I143" s="247"/>
    </row>
    <row r="144" spans="1:9" s="188" customFormat="1" ht="16.8">
      <c r="A144" s="231"/>
      <c r="B144" s="231"/>
      <c r="C144" s="306" t="s">
        <v>56</v>
      </c>
      <c r="D144" s="241" t="s">
        <v>29</v>
      </c>
      <c r="E144" s="220">
        <v>17</v>
      </c>
      <c r="F144" s="220"/>
      <c r="G144" s="221">
        <f>ROUND(E144*F144,2)</f>
        <v>0</v>
      </c>
      <c r="H144" s="247"/>
      <c r="I144" s="247"/>
    </row>
    <row r="145" spans="1:9" s="188" customFormat="1" ht="13.8">
      <c r="A145" s="231"/>
      <c r="B145" s="281"/>
      <c r="C145" s="307" t="s">
        <v>81</v>
      </c>
      <c r="D145" s="252" t="s">
        <v>70</v>
      </c>
      <c r="E145" s="259">
        <v>1700</v>
      </c>
      <c r="F145" s="259"/>
      <c r="G145" s="260">
        <f>ROUND(E145*F145,2)</f>
        <v>0</v>
      </c>
      <c r="H145" s="247"/>
      <c r="I145" s="247"/>
    </row>
    <row r="146" spans="1:9" s="188" customFormat="1" ht="13.8">
      <c r="A146" s="231"/>
      <c r="B146" s="289"/>
      <c r="C146" s="308"/>
      <c r="D146" s="219"/>
      <c r="E146" s="220"/>
      <c r="F146" s="220"/>
      <c r="G146" s="220"/>
      <c r="H146" s="247"/>
      <c r="I146" s="247"/>
    </row>
    <row r="147" spans="1:9" s="188" customFormat="1" ht="60" customHeight="1">
      <c r="A147" s="231"/>
      <c r="B147" s="301" t="s">
        <v>34</v>
      </c>
      <c r="C147" s="303" t="s">
        <v>82</v>
      </c>
      <c r="D147" s="278"/>
      <c r="E147" s="304"/>
      <c r="F147" s="304"/>
      <c r="G147" s="305"/>
      <c r="H147" s="247"/>
      <c r="I147" s="247"/>
    </row>
    <row r="148" spans="1:9" s="188" customFormat="1" ht="16.8">
      <c r="A148" s="231"/>
      <c r="B148" s="231"/>
      <c r="C148" s="306" t="s">
        <v>56</v>
      </c>
      <c r="D148" s="241" t="s">
        <v>29</v>
      </c>
      <c r="E148" s="220">
        <v>3</v>
      </c>
      <c r="F148" s="220"/>
      <c r="G148" s="221">
        <f>ROUND(E148*F148,2)</f>
        <v>0</v>
      </c>
      <c r="H148" s="247"/>
      <c r="I148" s="247"/>
    </row>
    <row r="149" spans="1:9" s="188" customFormat="1" ht="13.8">
      <c r="A149" s="231"/>
      <c r="B149" s="231"/>
      <c r="C149" s="306" t="s">
        <v>81</v>
      </c>
      <c r="D149" s="241" t="s">
        <v>70</v>
      </c>
      <c r="E149" s="220">
        <v>300</v>
      </c>
      <c r="F149" s="220"/>
      <c r="G149" s="221">
        <f>ROUND(E149*F149,2)</f>
        <v>0</v>
      </c>
      <c r="H149" s="247"/>
      <c r="I149" s="247"/>
    </row>
    <row r="150" spans="1:9" s="188" customFormat="1" ht="16.8">
      <c r="A150" s="231"/>
      <c r="B150" s="281"/>
      <c r="C150" s="309" t="s">
        <v>59</v>
      </c>
      <c r="D150" s="258" t="s">
        <v>24</v>
      </c>
      <c r="E150" s="259">
        <v>25</v>
      </c>
      <c r="F150" s="259"/>
      <c r="G150" s="259">
        <f>ROUND(E150*F150,2)</f>
        <v>0</v>
      </c>
      <c r="H150" s="247"/>
      <c r="I150" s="247"/>
    </row>
    <row r="151" spans="1:9" s="188" customFormat="1" ht="13.8">
      <c r="A151" s="231"/>
      <c r="B151" s="310"/>
      <c r="C151" s="311"/>
      <c r="D151" s="212"/>
      <c r="E151" s="213"/>
      <c r="F151" s="213"/>
      <c r="G151" s="213"/>
      <c r="H151" s="247"/>
      <c r="I151" s="247"/>
    </row>
    <row r="152" spans="1:9" s="188" customFormat="1" ht="73.8" customHeight="1">
      <c r="A152" s="231"/>
      <c r="B152" s="234" t="s">
        <v>36</v>
      </c>
      <c r="C152" s="215" t="s">
        <v>83</v>
      </c>
      <c r="D152" s="212" t="s">
        <v>84</v>
      </c>
      <c r="E152" s="213">
        <v>41</v>
      </c>
      <c r="F152" s="213"/>
      <c r="G152" s="213">
        <f>ROUND(E152*F152,2)</f>
        <v>0</v>
      </c>
      <c r="H152" s="247"/>
      <c r="I152" s="247"/>
    </row>
    <row r="153" spans="1:9" s="188" customFormat="1" ht="13.8">
      <c r="A153" s="231"/>
      <c r="B153" s="289"/>
      <c r="C153" s="308"/>
      <c r="D153" s="219"/>
      <c r="E153" s="220"/>
      <c r="F153" s="220"/>
      <c r="G153" s="220"/>
      <c r="H153" s="247"/>
      <c r="I153" s="247"/>
    </row>
    <row r="154" spans="1:9" s="188" customFormat="1" ht="66" customHeight="1">
      <c r="A154" s="231"/>
      <c r="B154" s="234" t="s">
        <v>38</v>
      </c>
      <c r="C154" s="222" t="s">
        <v>85</v>
      </c>
      <c r="D154" s="212" t="s">
        <v>29</v>
      </c>
      <c r="E154" s="312">
        <v>9</v>
      </c>
      <c r="F154" s="213"/>
      <c r="G154" s="214">
        <f>ROUND(E154*F154,2)</f>
        <v>0</v>
      </c>
      <c r="H154" s="247"/>
      <c r="I154" s="247"/>
    </row>
    <row r="155" spans="1:9" s="188" customFormat="1" ht="13.8">
      <c r="A155" s="231"/>
      <c r="B155" s="298"/>
      <c r="C155" s="242"/>
      <c r="D155" s="219"/>
      <c r="E155" s="313"/>
      <c r="F155" s="220"/>
      <c r="G155" s="221"/>
      <c r="H155" s="247"/>
      <c r="I155" s="247"/>
    </row>
    <row r="156" spans="1:9" s="188" customFormat="1" ht="82.8">
      <c r="A156" s="231"/>
      <c r="B156" s="234" t="s">
        <v>40</v>
      </c>
      <c r="C156" s="257" t="s">
        <v>86</v>
      </c>
      <c r="D156" s="212" t="s">
        <v>24</v>
      </c>
      <c r="E156" s="224">
        <v>85</v>
      </c>
      <c r="F156" s="224"/>
      <c r="G156" s="224">
        <v>0</v>
      </c>
      <c r="H156" s="247"/>
      <c r="I156" s="247"/>
    </row>
    <row r="157" spans="1:9" s="188" customFormat="1" ht="13.8">
      <c r="A157" s="231"/>
      <c r="B157" s="234"/>
      <c r="C157" s="257"/>
      <c r="D157" s="212"/>
      <c r="E157" s="224"/>
      <c r="F157" s="224"/>
      <c r="G157" s="224"/>
      <c r="H157" s="247"/>
      <c r="I157" s="247"/>
    </row>
    <row r="158" spans="1:9" s="188" customFormat="1" ht="67.5" customHeight="1">
      <c r="A158" s="231"/>
      <c r="B158" s="234" t="s">
        <v>87</v>
      </c>
      <c r="C158" s="257" t="s">
        <v>88</v>
      </c>
      <c r="D158" s="212" t="s">
        <v>84</v>
      </c>
      <c r="E158" s="213">
        <v>28</v>
      </c>
      <c r="F158" s="213"/>
      <c r="G158" s="213">
        <f>ROUND(E158*F158,2)</f>
        <v>0</v>
      </c>
      <c r="H158" s="247"/>
      <c r="I158" s="247"/>
    </row>
    <row r="159" spans="1:9" s="188" customFormat="1" ht="13.8">
      <c r="A159" s="231"/>
      <c r="B159" s="298"/>
      <c r="C159" s="261"/>
      <c r="D159" s="219"/>
      <c r="E159" s="300"/>
      <c r="F159" s="300"/>
      <c r="G159" s="300"/>
      <c r="H159" s="247"/>
      <c r="I159" s="247"/>
    </row>
    <row r="160" spans="1:9" s="188" customFormat="1" ht="81.75" customHeight="1">
      <c r="A160" s="231"/>
      <c r="B160" s="236" t="s">
        <v>89</v>
      </c>
      <c r="C160" s="215" t="s">
        <v>90</v>
      </c>
      <c r="D160" s="212" t="s">
        <v>24</v>
      </c>
      <c r="E160" s="213">
        <v>85</v>
      </c>
      <c r="F160" s="213"/>
      <c r="G160" s="214">
        <f>ROUND(E160*F160,2)</f>
        <v>0</v>
      </c>
      <c r="H160" s="247"/>
      <c r="I160" s="247"/>
    </row>
    <row r="161" spans="1:9" s="188" customFormat="1" ht="13.8">
      <c r="A161" s="231"/>
      <c r="B161" s="289"/>
      <c r="C161" s="308"/>
      <c r="D161" s="219"/>
      <c r="E161" s="220"/>
      <c r="F161" s="220"/>
      <c r="G161" s="220"/>
      <c r="H161" s="247"/>
      <c r="I161" s="247"/>
    </row>
    <row r="162" spans="1:9" s="188" customFormat="1" ht="13.8">
      <c r="A162" s="231"/>
      <c r="B162" s="226"/>
      <c r="C162" s="226" t="s">
        <v>91</v>
      </c>
      <c r="D162" s="228"/>
      <c r="E162" s="229"/>
      <c r="F162" s="229"/>
      <c r="G162" s="229">
        <f>SUM(G131:G161)</f>
        <v>0</v>
      </c>
      <c r="H162" s="247"/>
      <c r="I162" s="247"/>
    </row>
    <row r="163" spans="1:9" s="188" customFormat="1" ht="13.8">
      <c r="A163" s="231"/>
      <c r="B163" s="243"/>
      <c r="C163" s="243"/>
      <c r="D163" s="244"/>
      <c r="E163" s="245"/>
      <c r="F163" s="245"/>
      <c r="G163" s="245"/>
      <c r="H163" s="247"/>
      <c r="I163" s="247"/>
    </row>
    <row r="164" spans="1:9" s="186" customFormat="1" ht="13.5" customHeight="1">
      <c r="A164" s="247"/>
      <c r="B164" s="243"/>
      <c r="C164" s="243"/>
      <c r="D164" s="244"/>
      <c r="E164" s="245"/>
      <c r="F164" s="245"/>
      <c r="G164" s="245"/>
      <c r="H164" s="198"/>
      <c r="I164" s="198"/>
    </row>
    <row r="165" spans="1:9" s="186" customFormat="1" ht="13.5" customHeight="1">
      <c r="A165" s="247"/>
      <c r="B165" s="51" t="s">
        <v>283</v>
      </c>
      <c r="C165" s="51" t="s">
        <v>454</v>
      </c>
      <c r="D165" s="51" t="s">
        <v>455</v>
      </c>
      <c r="E165" s="452" t="s">
        <v>457</v>
      </c>
      <c r="F165" s="453" t="s">
        <v>318</v>
      </c>
      <c r="G165" s="453" t="s">
        <v>456</v>
      </c>
      <c r="H165" s="198"/>
      <c r="I165" s="198"/>
    </row>
    <row r="166" spans="1:9" s="186" customFormat="1" ht="13.5" customHeight="1">
      <c r="A166" s="247"/>
      <c r="B166" s="243"/>
      <c r="C166" s="243"/>
      <c r="D166" s="244"/>
      <c r="E166" s="245"/>
      <c r="F166" s="245"/>
      <c r="G166" s="245"/>
      <c r="H166" s="198"/>
      <c r="I166" s="198"/>
    </row>
    <row r="167" spans="1:9" s="186" customFormat="1" ht="13.8">
      <c r="A167" s="247"/>
      <c r="B167" s="203" t="s">
        <v>92</v>
      </c>
      <c r="C167" s="256" t="s">
        <v>93</v>
      </c>
      <c r="D167" s="248"/>
      <c r="E167" s="200"/>
      <c r="F167" s="200"/>
      <c r="G167" s="201"/>
      <c r="H167" s="198"/>
      <c r="I167" s="198"/>
    </row>
    <row r="168" spans="1:9" s="186" customFormat="1" ht="13.8">
      <c r="A168" s="247"/>
      <c r="B168" s="203"/>
      <c r="C168" s="256"/>
      <c r="D168" s="248"/>
      <c r="E168" s="200"/>
      <c r="F168" s="200"/>
      <c r="G168" s="201"/>
      <c r="H168" s="198"/>
      <c r="I168" s="198"/>
    </row>
    <row r="169" spans="1:9" s="186" customFormat="1" ht="100.8" customHeight="1">
      <c r="A169" s="247"/>
      <c r="B169" s="203"/>
      <c r="C169" s="302" t="s">
        <v>94</v>
      </c>
      <c r="D169" s="248"/>
      <c r="E169" s="200"/>
      <c r="F169" s="200"/>
      <c r="G169" s="201"/>
      <c r="H169" s="198"/>
      <c r="I169" s="198"/>
    </row>
    <row r="170" spans="1:9" s="186" customFormat="1" ht="13.8">
      <c r="A170" s="247"/>
      <c r="B170" s="231"/>
      <c r="C170" s="283"/>
      <c r="D170" s="248"/>
      <c r="E170" s="200"/>
      <c r="F170" s="200"/>
      <c r="G170" s="201"/>
      <c r="H170" s="198"/>
      <c r="I170" s="198"/>
    </row>
    <row r="171" spans="1:9" s="186" customFormat="1" ht="56.4" customHeight="1">
      <c r="A171" s="247"/>
      <c r="B171" s="234" t="s">
        <v>7</v>
      </c>
      <c r="C171" s="222" t="s">
        <v>95</v>
      </c>
      <c r="D171" s="212" t="s">
        <v>29</v>
      </c>
      <c r="E171" s="314">
        <v>118</v>
      </c>
      <c r="F171" s="213"/>
      <c r="G171" s="214">
        <f>ROUND(E171*F171,2)</f>
        <v>0</v>
      </c>
      <c r="H171" s="198"/>
      <c r="I171" s="198"/>
    </row>
    <row r="172" spans="1:9" s="186" customFormat="1" ht="13.8">
      <c r="A172" s="247"/>
      <c r="B172" s="315"/>
      <c r="C172" s="283"/>
      <c r="D172" s="248"/>
      <c r="E172" s="316"/>
      <c r="F172" s="200"/>
      <c r="G172" s="201"/>
      <c r="H172" s="198"/>
      <c r="I172" s="198"/>
    </row>
    <row r="173" spans="1:9" s="186" customFormat="1" ht="46.8" customHeight="1">
      <c r="A173" s="247"/>
      <c r="B173" s="234" t="s">
        <v>10</v>
      </c>
      <c r="C173" s="222" t="s">
        <v>96</v>
      </c>
      <c r="D173" s="212" t="s">
        <v>29</v>
      </c>
      <c r="E173" s="317">
        <v>10</v>
      </c>
      <c r="F173" s="224"/>
      <c r="G173" s="224">
        <f>ROUND(E173*F173,2)</f>
        <v>0</v>
      </c>
      <c r="H173" s="198"/>
      <c r="I173" s="198"/>
    </row>
    <row r="174" spans="1:9" s="186" customFormat="1" ht="13.8">
      <c r="A174" s="247"/>
      <c r="B174" s="298"/>
      <c r="C174" s="242"/>
      <c r="D174" s="219"/>
      <c r="E174" s="318"/>
      <c r="F174" s="300"/>
      <c r="G174" s="300"/>
      <c r="H174" s="198"/>
      <c r="I174" s="198"/>
    </row>
    <row r="175" spans="1:9" s="186" customFormat="1" ht="64.5" customHeight="1">
      <c r="A175" s="247"/>
      <c r="B175" s="301" t="s">
        <v>13</v>
      </c>
      <c r="C175" s="268" t="s">
        <v>97</v>
      </c>
      <c r="D175" s="269"/>
      <c r="E175" s="319"/>
      <c r="F175" s="304"/>
      <c r="G175" s="304"/>
      <c r="H175" s="198"/>
      <c r="I175" s="198"/>
    </row>
    <row r="176" spans="1:9" s="186" customFormat="1" ht="13.5" customHeight="1">
      <c r="A176" s="247"/>
      <c r="B176" s="320"/>
      <c r="C176" s="321" t="s">
        <v>98</v>
      </c>
      <c r="D176" s="248" t="s">
        <v>9</v>
      </c>
      <c r="E176" s="322">
        <v>2</v>
      </c>
      <c r="F176" s="323"/>
      <c r="G176" s="323">
        <f>E176*F176</f>
        <v>0</v>
      </c>
      <c r="H176" s="198"/>
      <c r="I176" s="198"/>
    </row>
    <row r="177" spans="1:9" s="186" customFormat="1" ht="13.5" customHeight="1">
      <c r="A177" s="247"/>
      <c r="B177" s="320"/>
      <c r="C177" s="321" t="s">
        <v>99</v>
      </c>
      <c r="D177" s="248" t="s">
        <v>9</v>
      </c>
      <c r="E177" s="322">
        <v>4</v>
      </c>
      <c r="F177" s="323"/>
      <c r="G177" s="323">
        <f>E177*F177</f>
        <v>0</v>
      </c>
      <c r="H177" s="198"/>
      <c r="I177" s="198"/>
    </row>
    <row r="178" spans="1:9" s="186" customFormat="1" ht="18" customHeight="1">
      <c r="A178" s="247"/>
      <c r="B178" s="324"/>
      <c r="C178" s="282" t="s">
        <v>100</v>
      </c>
      <c r="D178" s="252" t="s">
        <v>9</v>
      </c>
      <c r="E178" s="325">
        <v>2</v>
      </c>
      <c r="F178" s="326"/>
      <c r="G178" s="326">
        <f>E178*F178</f>
        <v>0</v>
      </c>
      <c r="H178" s="198"/>
      <c r="I178" s="198"/>
    </row>
    <row r="179" spans="1:9" s="186" customFormat="1" ht="13.8">
      <c r="A179" s="231"/>
      <c r="B179" s="315"/>
      <c r="C179" s="283"/>
      <c r="D179" s="241"/>
      <c r="E179" s="200"/>
      <c r="F179" s="200"/>
      <c r="G179" s="201"/>
      <c r="H179" s="198"/>
      <c r="I179" s="198"/>
    </row>
    <row r="180" spans="1:9" s="188" customFormat="1" ht="86.4" customHeight="1">
      <c r="A180" s="231"/>
      <c r="B180" s="234" t="s">
        <v>16</v>
      </c>
      <c r="C180" s="448" t="s">
        <v>698</v>
      </c>
      <c r="D180" s="212" t="s">
        <v>12</v>
      </c>
      <c r="E180" s="327">
        <v>7</v>
      </c>
      <c r="F180" s="224"/>
      <c r="G180" s="224">
        <f>ROUND(E180*F180,2)</f>
        <v>0</v>
      </c>
      <c r="H180" s="247"/>
      <c r="I180" s="247"/>
    </row>
    <row r="181" spans="1:9" s="186" customFormat="1" ht="12.75" customHeight="1">
      <c r="A181" s="231"/>
      <c r="B181" s="315"/>
      <c r="C181" s="283"/>
      <c r="D181" s="248"/>
      <c r="E181" s="200"/>
      <c r="F181" s="200"/>
      <c r="G181" s="201"/>
      <c r="H181" s="198"/>
      <c r="I181" s="198"/>
    </row>
    <row r="182" spans="1:9" s="188" customFormat="1" ht="82.8">
      <c r="A182" s="231"/>
      <c r="B182" s="234" t="s">
        <v>18</v>
      </c>
      <c r="C182" s="257" t="s">
        <v>101</v>
      </c>
      <c r="D182" s="212" t="s">
        <v>24</v>
      </c>
      <c r="E182" s="224">
        <v>650</v>
      </c>
      <c r="F182" s="224"/>
      <c r="G182" s="224">
        <f>ROUND(E182*F182,2)</f>
        <v>0</v>
      </c>
      <c r="H182" s="247"/>
      <c r="I182" s="247"/>
    </row>
    <row r="183" spans="1:9" s="188" customFormat="1" ht="13.8">
      <c r="A183" s="231"/>
      <c r="B183" s="298"/>
      <c r="C183" s="261"/>
      <c r="D183" s="219"/>
      <c r="E183" s="300"/>
      <c r="F183" s="300"/>
      <c r="G183" s="300"/>
      <c r="H183" s="247"/>
      <c r="I183" s="247"/>
    </row>
    <row r="184" spans="1:9" s="188" customFormat="1" ht="107.25" customHeight="1">
      <c r="A184" s="231"/>
      <c r="B184" s="234" t="s">
        <v>30</v>
      </c>
      <c r="C184" s="257" t="s">
        <v>102</v>
      </c>
      <c r="D184" s="212" t="s">
        <v>24</v>
      </c>
      <c r="E184" s="224">
        <v>267</v>
      </c>
      <c r="F184" s="224"/>
      <c r="G184" s="224">
        <f>ROUND(E184*F184,2)</f>
        <v>0</v>
      </c>
      <c r="H184" s="247"/>
      <c r="I184" s="247"/>
    </row>
    <row r="185" spans="1:9" s="188" customFormat="1" ht="13.8">
      <c r="A185" s="247"/>
      <c r="B185" s="289"/>
      <c r="C185" s="283"/>
      <c r="D185" s="248"/>
      <c r="E185" s="200"/>
      <c r="F185" s="200"/>
      <c r="G185" s="201"/>
      <c r="H185" s="247"/>
      <c r="I185" s="247"/>
    </row>
    <row r="186" spans="1:9" s="188" customFormat="1" ht="97.5" customHeight="1">
      <c r="A186" s="247"/>
      <c r="B186" s="234" t="s">
        <v>32</v>
      </c>
      <c r="C186" s="222" t="s">
        <v>103</v>
      </c>
      <c r="D186" s="212" t="s">
        <v>24</v>
      </c>
      <c r="E186" s="224">
        <v>141</v>
      </c>
      <c r="F186" s="213"/>
      <c r="G186" s="224">
        <f>ROUND(E186*F186,2)</f>
        <v>0</v>
      </c>
      <c r="H186" s="247"/>
      <c r="I186" s="247"/>
    </row>
    <row r="187" spans="1:9" s="188" customFormat="1" ht="13.8">
      <c r="A187" s="247"/>
      <c r="B187" s="315"/>
      <c r="C187" s="283"/>
      <c r="D187" s="241"/>
      <c r="E187" s="300"/>
      <c r="F187" s="300"/>
      <c r="G187" s="201"/>
      <c r="H187" s="247"/>
      <c r="I187" s="247"/>
    </row>
    <row r="188" spans="1:9" s="188" customFormat="1" ht="187.5" customHeight="1">
      <c r="A188" s="247"/>
      <c r="B188" s="234" t="s">
        <v>34</v>
      </c>
      <c r="C188" s="222" t="s">
        <v>104</v>
      </c>
      <c r="D188" s="212" t="s">
        <v>24</v>
      </c>
      <c r="E188" s="224">
        <v>330</v>
      </c>
      <c r="F188" s="213"/>
      <c r="G188" s="224">
        <f>ROUND(E188*F188,2)</f>
        <v>0</v>
      </c>
      <c r="H188" s="247"/>
      <c r="I188" s="247"/>
    </row>
    <row r="189" spans="1:9" s="188" customFormat="1" ht="13.8">
      <c r="A189" s="247"/>
      <c r="B189" s="315"/>
      <c r="C189" s="283"/>
      <c r="D189" s="241"/>
      <c r="E189" s="300"/>
      <c r="F189" s="300"/>
      <c r="G189" s="201"/>
      <c r="H189" s="247"/>
      <c r="I189" s="247"/>
    </row>
    <row r="190" spans="1:9" s="188" customFormat="1" ht="151.80000000000001">
      <c r="A190" s="247"/>
      <c r="B190" s="234" t="s">
        <v>36</v>
      </c>
      <c r="C190" s="222" t="s">
        <v>105</v>
      </c>
      <c r="D190" s="212" t="s">
        <v>24</v>
      </c>
      <c r="E190" s="224">
        <v>32</v>
      </c>
      <c r="F190" s="213"/>
      <c r="G190" s="224">
        <f>ROUND(E190*F190,2)</f>
        <v>0</v>
      </c>
      <c r="H190" s="247"/>
      <c r="I190" s="247"/>
    </row>
    <row r="191" spans="1:9" s="188" customFormat="1" ht="13.8">
      <c r="A191" s="247"/>
      <c r="B191" s="315"/>
      <c r="C191" s="283"/>
      <c r="D191" s="241"/>
      <c r="E191" s="300"/>
      <c r="F191" s="300"/>
      <c r="G191" s="201"/>
      <c r="H191" s="247"/>
      <c r="I191" s="247"/>
    </row>
    <row r="192" spans="1:9" s="188" customFormat="1" ht="165.6">
      <c r="A192" s="698"/>
      <c r="B192" s="53" t="s">
        <v>38</v>
      </c>
      <c r="C192" s="448" t="s">
        <v>708</v>
      </c>
      <c r="D192" s="449" t="s">
        <v>703</v>
      </c>
      <c r="E192" s="32">
        <v>24</v>
      </c>
      <c r="F192" s="450"/>
      <c r="G192" s="32">
        <f>ROUND(E192*F192,2)</f>
        <v>0</v>
      </c>
      <c r="H192" s="698"/>
      <c r="I192" s="698"/>
    </row>
    <row r="193" spans="1:9" s="188" customFormat="1" ht="13.8">
      <c r="A193" s="247"/>
      <c r="B193" s="298"/>
      <c r="C193" s="242"/>
      <c r="D193" s="219"/>
      <c r="E193" s="300"/>
      <c r="F193" s="220"/>
      <c r="G193" s="300"/>
      <c r="H193" s="247"/>
      <c r="I193" s="247"/>
    </row>
    <row r="194" spans="1:9" s="188" customFormat="1" ht="154.19999999999999" customHeight="1">
      <c r="A194" s="698"/>
      <c r="B194" s="53" t="s">
        <v>40</v>
      </c>
      <c r="C194" s="448" t="s">
        <v>705</v>
      </c>
      <c r="D194" s="449" t="s">
        <v>703</v>
      </c>
      <c r="E194" s="32">
        <v>18</v>
      </c>
      <c r="F194" s="450"/>
      <c r="G194" s="32">
        <f t="shared" ref="G194" si="1">ROUND(E194*F194,2)</f>
        <v>0</v>
      </c>
      <c r="H194" s="698"/>
      <c r="I194" s="698"/>
    </row>
    <row r="195" spans="1:9" s="188" customFormat="1" ht="13.8">
      <c r="A195" s="247"/>
      <c r="B195" s="315"/>
      <c r="C195" s="283"/>
      <c r="D195" s="248"/>
      <c r="E195" s="200"/>
      <c r="F195" s="200"/>
      <c r="G195" s="201"/>
      <c r="H195" s="247"/>
      <c r="I195" s="247"/>
    </row>
    <row r="196" spans="1:9" s="186" customFormat="1" ht="96" customHeight="1">
      <c r="A196" s="225"/>
      <c r="B196" s="234" t="s">
        <v>87</v>
      </c>
      <c r="C196" s="696" t="s">
        <v>699</v>
      </c>
      <c r="D196" s="212" t="s">
        <v>24</v>
      </c>
      <c r="E196" s="213">
        <v>243</v>
      </c>
      <c r="F196" s="213"/>
      <c r="G196" s="214">
        <f>ROUND(E196*F196,2)</f>
        <v>0</v>
      </c>
      <c r="H196" s="198"/>
      <c r="I196" s="198"/>
    </row>
    <row r="197" spans="1:9" s="186" customFormat="1" ht="13.8">
      <c r="A197" s="225"/>
      <c r="B197" s="315"/>
      <c r="C197" s="283"/>
      <c r="D197" s="248"/>
      <c r="E197" s="200"/>
      <c r="F197" s="200"/>
      <c r="G197" s="201"/>
      <c r="H197" s="198"/>
      <c r="I197" s="198"/>
    </row>
    <row r="198" spans="1:9" s="186" customFormat="1" ht="80.25" customHeight="1">
      <c r="A198" s="225"/>
      <c r="B198" s="234" t="s">
        <v>89</v>
      </c>
      <c r="C198" s="328" t="s">
        <v>106</v>
      </c>
      <c r="D198" s="212" t="s">
        <v>24</v>
      </c>
      <c r="E198" s="213">
        <v>72</v>
      </c>
      <c r="F198" s="213"/>
      <c r="G198" s="214">
        <f>ROUND(E198*F198,2)</f>
        <v>0</v>
      </c>
      <c r="H198" s="198"/>
      <c r="I198" s="198"/>
    </row>
    <row r="199" spans="1:9" s="186" customFormat="1" ht="13.8">
      <c r="A199" s="225"/>
      <c r="B199" s="231"/>
      <c r="C199" s="283"/>
      <c r="D199" s="248"/>
      <c r="E199" s="200"/>
      <c r="F199" s="200"/>
      <c r="G199" s="201"/>
      <c r="H199" s="198"/>
      <c r="I199" s="198"/>
    </row>
    <row r="200" spans="1:9" s="186" customFormat="1" ht="13.8">
      <c r="A200" s="225"/>
      <c r="B200" s="226"/>
      <c r="C200" s="226" t="s">
        <v>107</v>
      </c>
      <c r="D200" s="228"/>
      <c r="E200" s="229"/>
      <c r="F200" s="229"/>
      <c r="G200" s="229">
        <f>SUM(G171:G199)</f>
        <v>0</v>
      </c>
      <c r="H200" s="198"/>
      <c r="I200" s="198"/>
    </row>
    <row r="201" spans="1:9" s="186" customFormat="1" ht="13.8">
      <c r="A201" s="225"/>
      <c r="B201" s="243"/>
      <c r="C201" s="243"/>
      <c r="D201" s="244"/>
      <c r="E201" s="245"/>
      <c r="F201" s="245"/>
      <c r="G201" s="245"/>
      <c r="H201" s="198"/>
      <c r="I201" s="198"/>
    </row>
    <row r="202" spans="1:9" s="186" customFormat="1" ht="13.8">
      <c r="A202" s="225"/>
      <c r="B202" s="243"/>
      <c r="C202" s="243"/>
      <c r="D202" s="244"/>
      <c r="E202" s="245"/>
      <c r="F202" s="245"/>
      <c r="G202" s="245"/>
      <c r="H202" s="198"/>
      <c r="I202" s="198"/>
    </row>
    <row r="203" spans="1:9" s="186" customFormat="1" ht="13.8">
      <c r="A203" s="225"/>
      <c r="B203" s="51" t="s">
        <v>283</v>
      </c>
      <c r="C203" s="51" t="s">
        <v>454</v>
      </c>
      <c r="D203" s="51" t="s">
        <v>455</v>
      </c>
      <c r="E203" s="452" t="s">
        <v>457</v>
      </c>
      <c r="F203" s="453" t="s">
        <v>318</v>
      </c>
      <c r="G203" s="453" t="s">
        <v>456</v>
      </c>
      <c r="H203" s="198"/>
      <c r="I203" s="198"/>
    </row>
    <row r="204" spans="1:9" s="186" customFormat="1" ht="13.8">
      <c r="A204" s="225"/>
      <c r="B204" s="243"/>
      <c r="C204" s="243"/>
      <c r="D204" s="244"/>
      <c r="E204" s="245"/>
      <c r="F204" s="245"/>
      <c r="G204" s="245"/>
      <c r="H204" s="198"/>
      <c r="I204" s="198"/>
    </row>
    <row r="205" spans="1:9" s="186" customFormat="1" ht="13.8">
      <c r="A205" s="225"/>
      <c r="B205" s="203" t="s">
        <v>108</v>
      </c>
      <c r="C205" s="256" t="s">
        <v>109</v>
      </c>
      <c r="D205" s="248"/>
      <c r="E205" s="200"/>
      <c r="F205" s="200"/>
      <c r="G205" s="201"/>
      <c r="H205" s="198"/>
      <c r="I205" s="198"/>
    </row>
    <row r="206" spans="1:9" s="186" customFormat="1" ht="13.8">
      <c r="A206" s="225"/>
      <c r="B206" s="203"/>
      <c r="C206" s="256"/>
      <c r="D206" s="248"/>
      <c r="E206" s="200"/>
      <c r="F206" s="200"/>
      <c r="G206" s="201"/>
      <c r="H206" s="198"/>
      <c r="I206" s="198"/>
    </row>
    <row r="207" spans="1:9" s="186" customFormat="1" ht="285.60000000000002" customHeight="1">
      <c r="A207" s="225"/>
      <c r="B207" s="280"/>
      <c r="C207" s="329" t="s">
        <v>110</v>
      </c>
      <c r="D207" s="248"/>
      <c r="E207" s="200"/>
      <c r="F207" s="200"/>
      <c r="G207" s="201"/>
      <c r="H207" s="198"/>
      <c r="I207" s="198"/>
    </row>
    <row r="208" spans="1:9" s="188" customFormat="1" ht="13.8">
      <c r="A208" s="247"/>
      <c r="B208" s="330"/>
      <c r="C208" s="331"/>
      <c r="D208" s="219"/>
      <c r="E208" s="332"/>
      <c r="F208" s="332"/>
      <c r="G208" s="332"/>
      <c r="H208" s="247"/>
      <c r="I208" s="247"/>
    </row>
    <row r="209" spans="1:9" s="188" customFormat="1" ht="124.2">
      <c r="A209" s="698"/>
      <c r="B209" s="699" t="s">
        <v>7</v>
      </c>
      <c r="C209" s="697" t="s">
        <v>704</v>
      </c>
      <c r="D209" s="449" t="s">
        <v>703</v>
      </c>
      <c r="E209" s="32">
        <v>210</v>
      </c>
      <c r="F209" s="450"/>
      <c r="G209" s="32">
        <f>ROUND(E209*F209,2)</f>
        <v>0</v>
      </c>
      <c r="H209" s="698"/>
      <c r="I209" s="698"/>
    </row>
    <row r="210" spans="1:9" s="188" customFormat="1" ht="13.8">
      <c r="A210" s="280"/>
      <c r="B210" s="330"/>
      <c r="C210" s="274"/>
      <c r="D210" s="219"/>
      <c r="E210" s="220"/>
      <c r="F210" s="220"/>
      <c r="G210" s="221"/>
      <c r="H210" s="247"/>
      <c r="I210" s="247"/>
    </row>
    <row r="211" spans="1:9" s="188" customFormat="1" ht="99" customHeight="1">
      <c r="A211" s="280"/>
      <c r="B211" s="236" t="s">
        <v>10</v>
      </c>
      <c r="C211" s="333" t="s">
        <v>111</v>
      </c>
      <c r="D211" s="212" t="s">
        <v>24</v>
      </c>
      <c r="E211" s="224">
        <v>15</v>
      </c>
      <c r="F211" s="213"/>
      <c r="G211" s="224">
        <f>ROUND(E211*F211,2)</f>
        <v>0</v>
      </c>
      <c r="H211" s="247"/>
      <c r="I211" s="247"/>
    </row>
    <row r="212" spans="1:9" s="188" customFormat="1" ht="13.8">
      <c r="A212" s="280"/>
      <c r="B212" s="330"/>
      <c r="C212" s="274"/>
      <c r="D212" s="219"/>
      <c r="E212" s="220"/>
      <c r="F212" s="220"/>
      <c r="G212" s="221"/>
      <c r="H212" s="247"/>
      <c r="I212" s="247"/>
    </row>
    <row r="213" spans="1:9" s="188" customFormat="1" ht="138.75" customHeight="1">
      <c r="A213" s="247"/>
      <c r="B213" s="236" t="s">
        <v>13</v>
      </c>
      <c r="C213" s="697" t="s">
        <v>700</v>
      </c>
      <c r="D213" s="212" t="s">
        <v>24</v>
      </c>
      <c r="E213" s="224">
        <v>56</v>
      </c>
      <c r="F213" s="213"/>
      <c r="G213" s="224">
        <f>ROUND(E213*F213,2)</f>
        <v>0</v>
      </c>
      <c r="H213" s="247"/>
      <c r="I213" s="247"/>
    </row>
    <row r="214" spans="1:9" s="188" customFormat="1" ht="13.8">
      <c r="A214" s="247"/>
      <c r="B214" s="237"/>
      <c r="C214" s="284"/>
      <c r="D214" s="219"/>
      <c r="E214" s="300"/>
      <c r="F214" s="220"/>
      <c r="G214" s="300"/>
      <c r="H214" s="247"/>
      <c r="I214" s="247"/>
    </row>
    <row r="215" spans="1:9" s="188" customFormat="1" ht="100.8" customHeight="1">
      <c r="A215" s="247"/>
      <c r="B215" s="236" t="s">
        <v>16</v>
      </c>
      <c r="C215" s="215" t="s">
        <v>112</v>
      </c>
      <c r="D215" s="212" t="s">
        <v>24</v>
      </c>
      <c r="E215" s="213">
        <v>26</v>
      </c>
      <c r="F215" s="213"/>
      <c r="G215" s="214">
        <f>ROUND(E215*F215,2)</f>
        <v>0</v>
      </c>
      <c r="H215" s="247"/>
      <c r="I215" s="247"/>
    </row>
    <row r="216" spans="1:9" s="188" customFormat="1" ht="13.8">
      <c r="A216" s="247"/>
      <c r="B216" s="330"/>
      <c r="C216" s="274"/>
      <c r="D216" s="219"/>
      <c r="E216" s="220"/>
      <c r="F216" s="220"/>
      <c r="G216" s="221"/>
      <c r="H216" s="247"/>
      <c r="I216" s="247"/>
    </row>
    <row r="217" spans="1:9" s="188" customFormat="1" ht="73.2" customHeight="1">
      <c r="A217" s="247"/>
      <c r="B217" s="236" t="s">
        <v>18</v>
      </c>
      <c r="C217" s="215" t="s">
        <v>113</v>
      </c>
      <c r="D217" s="212" t="s">
        <v>24</v>
      </c>
      <c r="E217" s="213">
        <v>46</v>
      </c>
      <c r="F217" s="213"/>
      <c r="G217" s="214">
        <f>ROUND(E217*F217,2)</f>
        <v>0</v>
      </c>
      <c r="H217" s="247"/>
      <c r="I217" s="247"/>
    </row>
    <row r="218" spans="1:9" s="188" customFormat="1" ht="13.8">
      <c r="A218" s="247"/>
      <c r="B218" s="330"/>
      <c r="C218" s="274"/>
      <c r="D218" s="275"/>
      <c r="E218" s="276"/>
      <c r="F218" s="276"/>
      <c r="G218" s="334"/>
      <c r="H218" s="247"/>
      <c r="I218" s="247"/>
    </row>
    <row r="219" spans="1:9" s="188" customFormat="1" ht="73.2" customHeight="1">
      <c r="A219" s="247"/>
      <c r="B219" s="236" t="s">
        <v>30</v>
      </c>
      <c r="C219" s="222" t="s">
        <v>114</v>
      </c>
      <c r="D219" s="212" t="s">
        <v>24</v>
      </c>
      <c r="E219" s="213">
        <v>126</v>
      </c>
      <c r="F219" s="213"/>
      <c r="G219" s="214">
        <f>ROUND(E219*F219,2)</f>
        <v>0</v>
      </c>
      <c r="H219" s="247"/>
      <c r="I219" s="247"/>
    </row>
    <row r="220" spans="1:9" s="188" customFormat="1" ht="13.8">
      <c r="A220" s="247"/>
      <c r="B220" s="330"/>
      <c r="C220" s="274"/>
      <c r="D220" s="275"/>
      <c r="E220" s="276"/>
      <c r="F220" s="276"/>
      <c r="G220" s="334"/>
      <c r="H220" s="247"/>
      <c r="I220" s="247"/>
    </row>
    <row r="221" spans="1:9" s="188" customFormat="1" ht="78.75" customHeight="1">
      <c r="A221" s="247"/>
      <c r="B221" s="236" t="s">
        <v>32</v>
      </c>
      <c r="C221" s="222" t="s">
        <v>115</v>
      </c>
      <c r="D221" s="212" t="s">
        <v>24</v>
      </c>
      <c r="E221" s="213">
        <v>60</v>
      </c>
      <c r="F221" s="213"/>
      <c r="G221" s="214">
        <f>ROUND(E221*F221,2)</f>
        <v>0</v>
      </c>
      <c r="H221" s="247"/>
      <c r="I221" s="247"/>
    </row>
    <row r="222" spans="1:9" s="188" customFormat="1" ht="13.8">
      <c r="A222" s="247"/>
      <c r="B222" s="237"/>
      <c r="C222" s="242"/>
      <c r="D222" s="219"/>
      <c r="E222" s="220"/>
      <c r="F222" s="220"/>
      <c r="G222" s="221"/>
      <c r="H222" s="247"/>
      <c r="I222" s="247"/>
    </row>
    <row r="223" spans="1:9" s="188" customFormat="1" ht="126" customHeight="1">
      <c r="A223" s="247"/>
      <c r="B223" s="234" t="s">
        <v>34</v>
      </c>
      <c r="C223" s="448" t="s">
        <v>701</v>
      </c>
      <c r="D223" s="223" t="s">
        <v>24</v>
      </c>
      <c r="E223" s="224">
        <v>165</v>
      </c>
      <c r="F223" s="224"/>
      <c r="G223" s="224">
        <f>ROUND(E223*F223,2)</f>
        <v>0</v>
      </c>
      <c r="H223" s="247"/>
      <c r="I223" s="247"/>
    </row>
    <row r="224" spans="1:9" s="188" customFormat="1" ht="13.8">
      <c r="A224" s="247"/>
      <c r="B224" s="298"/>
      <c r="C224" s="242"/>
      <c r="D224" s="241"/>
      <c r="E224" s="300"/>
      <c r="F224" s="300"/>
      <c r="G224" s="300"/>
      <c r="H224" s="247"/>
      <c r="I224" s="247"/>
    </row>
    <row r="225" spans="1:9" s="188" customFormat="1" ht="110.4">
      <c r="A225" s="698"/>
      <c r="B225" s="53" t="s">
        <v>36</v>
      </c>
      <c r="C225" s="448" t="s">
        <v>702</v>
      </c>
      <c r="D225" s="31" t="s">
        <v>703</v>
      </c>
      <c r="E225" s="32">
        <v>34</v>
      </c>
      <c r="F225" s="32"/>
      <c r="G225" s="32">
        <f>ROUND(E225*F225,2)</f>
        <v>0</v>
      </c>
      <c r="H225" s="698"/>
      <c r="I225" s="698"/>
    </row>
    <row r="226" spans="1:9" s="188" customFormat="1" ht="13.8">
      <c r="A226" s="698"/>
      <c r="B226" s="55"/>
      <c r="C226" s="486"/>
      <c r="D226" s="56"/>
      <c r="E226" s="57"/>
      <c r="F226" s="57"/>
      <c r="G226" s="57"/>
      <c r="H226" s="698"/>
      <c r="I226" s="698"/>
    </row>
    <row r="227" spans="1:9" s="188" customFormat="1" ht="68.400000000000006" customHeight="1">
      <c r="A227" s="698"/>
      <c r="B227" s="53" t="s">
        <v>38</v>
      </c>
      <c r="C227" s="448" t="s">
        <v>706</v>
      </c>
      <c r="D227" s="223" t="s">
        <v>24</v>
      </c>
      <c r="E227" s="224">
        <v>165</v>
      </c>
      <c r="F227" s="224"/>
      <c r="G227" s="224">
        <f>ROUND(E227*F227,2)</f>
        <v>0</v>
      </c>
      <c r="H227" s="698"/>
      <c r="I227" s="698"/>
    </row>
    <row r="228" spans="1:9" s="188" customFormat="1" ht="13.8">
      <c r="A228" s="698"/>
      <c r="B228" s="55"/>
      <c r="C228" s="486"/>
      <c r="D228" s="56"/>
      <c r="E228" s="57"/>
      <c r="F228" s="57"/>
      <c r="G228" s="57"/>
      <c r="H228" s="698"/>
      <c r="I228" s="698"/>
    </row>
    <row r="229" spans="1:9" s="188" customFormat="1" ht="55.2">
      <c r="A229" s="698"/>
      <c r="B229" s="53" t="s">
        <v>40</v>
      </c>
      <c r="C229" s="448" t="s">
        <v>707</v>
      </c>
      <c r="D229" s="223" t="s">
        <v>24</v>
      </c>
      <c r="E229" s="224">
        <v>165</v>
      </c>
      <c r="F229" s="224"/>
      <c r="G229" s="224">
        <f>ROUND(E229*F229,2)</f>
        <v>0</v>
      </c>
      <c r="H229" s="698"/>
      <c r="I229" s="698"/>
    </row>
    <row r="230" spans="1:9" s="188" customFormat="1" ht="13.8">
      <c r="A230" s="698"/>
      <c r="B230" s="55"/>
      <c r="C230" s="486"/>
      <c r="D230" s="56"/>
      <c r="E230" s="57"/>
      <c r="F230" s="57"/>
      <c r="G230" s="57"/>
      <c r="H230" s="698"/>
      <c r="I230" s="698"/>
    </row>
    <row r="231" spans="1:9" s="188" customFormat="1" ht="52.5" customHeight="1">
      <c r="A231" s="247"/>
      <c r="B231" s="234" t="s">
        <v>38</v>
      </c>
      <c r="C231" s="222" t="s">
        <v>116</v>
      </c>
      <c r="D231" s="223" t="s">
        <v>24</v>
      </c>
      <c r="E231" s="224">
        <v>205</v>
      </c>
      <c r="F231" s="224"/>
      <c r="G231" s="224">
        <f>ROUND(E231*F231,2)</f>
        <v>0</v>
      </c>
      <c r="H231" s="247"/>
      <c r="I231" s="247"/>
    </row>
    <row r="232" spans="1:9" s="188" customFormat="1" ht="13.8">
      <c r="A232" s="247"/>
      <c r="B232" s="330"/>
      <c r="C232" s="274"/>
      <c r="D232" s="275"/>
      <c r="E232" s="276"/>
      <c r="F232" s="276"/>
      <c r="G232" s="334"/>
      <c r="H232" s="247"/>
      <c r="I232" s="247"/>
    </row>
    <row r="233" spans="1:9" s="188" customFormat="1" ht="107.25" customHeight="1">
      <c r="A233" s="247"/>
      <c r="B233" s="236" t="s">
        <v>40</v>
      </c>
      <c r="C233" s="448" t="s">
        <v>695</v>
      </c>
      <c r="D233" s="212" t="s">
        <v>24</v>
      </c>
      <c r="E233" s="213">
        <v>114</v>
      </c>
      <c r="F233" s="213"/>
      <c r="G233" s="214">
        <f>ROUND(E233*F233,2)</f>
        <v>0</v>
      </c>
      <c r="H233" s="247"/>
      <c r="I233" s="247"/>
    </row>
    <row r="234" spans="1:9" s="186" customFormat="1" ht="13.8">
      <c r="A234" s="225"/>
      <c r="B234" s="231"/>
      <c r="C234" s="283"/>
      <c r="D234" s="248"/>
      <c r="E234" s="201"/>
      <c r="F234" s="200"/>
      <c r="G234" s="201"/>
      <c r="H234" s="198"/>
      <c r="I234" s="198"/>
    </row>
    <row r="235" spans="1:9" s="186" customFormat="1" ht="13.8">
      <c r="A235" s="225"/>
      <c r="B235" s="226"/>
      <c r="C235" s="226" t="s">
        <v>117</v>
      </c>
      <c r="D235" s="228"/>
      <c r="E235" s="229"/>
      <c r="F235" s="229"/>
      <c r="G235" s="229">
        <f>SUM(G209:G234)</f>
        <v>0</v>
      </c>
      <c r="H235" s="198"/>
      <c r="I235" s="198"/>
    </row>
    <row r="236" spans="1:9" s="186" customFormat="1" ht="13.8">
      <c r="A236" s="225"/>
      <c r="B236" s="243"/>
      <c r="C236" s="243"/>
      <c r="D236" s="244"/>
      <c r="E236" s="245"/>
      <c r="F236" s="245"/>
      <c r="G236" s="245"/>
      <c r="H236" s="198"/>
      <c r="I236" s="198"/>
    </row>
    <row r="237" spans="1:9" s="186" customFormat="1" ht="13.8">
      <c r="A237" s="225"/>
      <c r="B237" s="243"/>
      <c r="C237" s="243"/>
      <c r="D237" s="244"/>
      <c r="E237" s="245"/>
      <c r="F237" s="245"/>
      <c r="G237" s="245"/>
      <c r="H237" s="198"/>
      <c r="I237" s="198"/>
    </row>
    <row r="238" spans="1:9" s="186" customFormat="1" ht="13.8">
      <c r="A238" s="225"/>
      <c r="B238" s="51" t="s">
        <v>283</v>
      </c>
      <c r="C238" s="51" t="s">
        <v>454</v>
      </c>
      <c r="D238" s="51" t="s">
        <v>455</v>
      </c>
      <c r="E238" s="452" t="s">
        <v>457</v>
      </c>
      <c r="F238" s="453" t="s">
        <v>318</v>
      </c>
      <c r="G238" s="453" t="s">
        <v>456</v>
      </c>
      <c r="H238" s="198"/>
      <c r="I238" s="198"/>
    </row>
    <row r="239" spans="1:9" s="186" customFormat="1" ht="13.8">
      <c r="A239" s="225"/>
      <c r="B239" s="243"/>
      <c r="C239" s="243"/>
      <c r="D239" s="244"/>
      <c r="E239" s="245"/>
      <c r="F239" s="245"/>
      <c r="G239" s="245"/>
      <c r="H239" s="198"/>
      <c r="I239" s="198"/>
    </row>
    <row r="240" spans="1:9" s="186" customFormat="1" ht="13.8">
      <c r="A240" s="225"/>
      <c r="B240" s="203" t="s">
        <v>118</v>
      </c>
      <c r="C240" s="256" t="s">
        <v>119</v>
      </c>
      <c r="D240" s="244"/>
      <c r="E240" s="245"/>
      <c r="F240" s="245"/>
      <c r="G240" s="245"/>
      <c r="H240" s="198"/>
      <c r="I240" s="198"/>
    </row>
    <row r="241" spans="1:9" s="186" customFormat="1" ht="13.8">
      <c r="A241" s="225"/>
      <c r="B241" s="203"/>
      <c r="C241" s="256"/>
      <c r="D241" s="244"/>
      <c r="E241" s="245"/>
      <c r="F241" s="245"/>
      <c r="G241" s="245"/>
      <c r="H241" s="198"/>
      <c r="I241" s="198"/>
    </row>
    <row r="242" spans="1:9" s="186" customFormat="1" ht="214.2" customHeight="1">
      <c r="A242" s="225"/>
      <c r="B242" s="203"/>
      <c r="C242" s="283" t="s">
        <v>120</v>
      </c>
      <c r="D242" s="244"/>
      <c r="E242" s="245"/>
      <c r="F242" s="245"/>
      <c r="G242" s="245"/>
      <c r="H242" s="198"/>
      <c r="I242" s="198"/>
    </row>
    <row r="243" spans="1:9" s="186" customFormat="1" ht="239.4" customHeight="1">
      <c r="A243" s="225"/>
      <c r="B243" s="203"/>
      <c r="C243" s="283" t="s">
        <v>121</v>
      </c>
      <c r="D243" s="244"/>
      <c r="E243" s="245"/>
      <c r="F243" s="245"/>
      <c r="G243" s="245"/>
      <c r="H243" s="198"/>
      <c r="I243" s="198"/>
    </row>
    <row r="244" spans="1:9" s="186" customFormat="1" ht="13.8">
      <c r="A244" s="225"/>
      <c r="B244" s="203"/>
      <c r="C244" s="256"/>
      <c r="D244" s="244"/>
      <c r="E244" s="245"/>
      <c r="F244" s="245"/>
      <c r="G244" s="245"/>
      <c r="H244" s="198"/>
      <c r="I244" s="198"/>
    </row>
    <row r="245" spans="1:9" s="186" customFormat="1" ht="105.75" customHeight="1">
      <c r="A245" s="225"/>
      <c r="B245" s="234" t="s">
        <v>7</v>
      </c>
      <c r="C245" s="257" t="s">
        <v>122</v>
      </c>
      <c r="D245" s="223" t="s">
        <v>29</v>
      </c>
      <c r="E245" s="224">
        <v>2</v>
      </c>
      <c r="F245" s="224"/>
      <c r="G245" s="224">
        <f>ROUND(E245*F245,2)</f>
        <v>0</v>
      </c>
      <c r="H245" s="198"/>
      <c r="I245" s="198"/>
    </row>
    <row r="246" spans="1:9" s="186" customFormat="1" ht="13.8">
      <c r="A246" s="335"/>
      <c r="B246" s="203"/>
      <c r="C246" s="256"/>
      <c r="D246" s="248"/>
      <c r="E246" s="200"/>
      <c r="F246" s="200"/>
      <c r="G246" s="201"/>
      <c r="H246" s="198"/>
      <c r="I246" s="198"/>
    </row>
    <row r="247" spans="1:9" s="186" customFormat="1" ht="75.75" customHeight="1">
      <c r="A247" s="335"/>
      <c r="B247" s="234" t="s">
        <v>10</v>
      </c>
      <c r="C247" s="257" t="s">
        <v>123</v>
      </c>
      <c r="D247" s="223" t="s">
        <v>24</v>
      </c>
      <c r="E247" s="224">
        <v>240</v>
      </c>
      <c r="F247" s="224"/>
      <c r="G247" s="224">
        <f>ROUND(E247*F247,2)</f>
        <v>0</v>
      </c>
      <c r="H247" s="198"/>
      <c r="I247" s="198"/>
    </row>
    <row r="248" spans="1:9" s="186" customFormat="1" ht="13.8">
      <c r="A248" s="335"/>
      <c r="B248" s="298"/>
      <c r="C248" s="261"/>
      <c r="D248" s="241"/>
      <c r="E248" s="300"/>
      <c r="F248" s="300"/>
      <c r="G248" s="300"/>
      <c r="H248" s="198"/>
      <c r="I248" s="198"/>
    </row>
    <row r="249" spans="1:9" s="186" customFormat="1" ht="64.5" customHeight="1">
      <c r="A249" s="335"/>
      <c r="B249" s="234" t="s">
        <v>13</v>
      </c>
      <c r="C249" s="328" t="s">
        <v>124</v>
      </c>
      <c r="D249" s="223" t="s">
        <v>24</v>
      </c>
      <c r="E249" s="224">
        <v>33</v>
      </c>
      <c r="F249" s="224"/>
      <c r="G249" s="224">
        <f>ROUND(E249*F249,2)</f>
        <v>0</v>
      </c>
      <c r="H249" s="198"/>
      <c r="I249" s="198"/>
    </row>
    <row r="250" spans="1:9" s="186" customFormat="1" ht="13.8">
      <c r="A250" s="335"/>
      <c r="B250" s="298"/>
      <c r="C250" s="261"/>
      <c r="D250" s="241"/>
      <c r="E250" s="300"/>
      <c r="F250" s="300"/>
      <c r="G250" s="300"/>
      <c r="H250" s="198"/>
      <c r="I250" s="198"/>
    </row>
    <row r="251" spans="1:9" s="186" customFormat="1" ht="13.8">
      <c r="A251" s="335"/>
      <c r="B251" s="226"/>
      <c r="C251" s="226" t="s">
        <v>125</v>
      </c>
      <c r="D251" s="228"/>
      <c r="E251" s="229"/>
      <c r="F251" s="229"/>
      <c r="G251" s="229">
        <f>SUM(G245:G250)</f>
        <v>0</v>
      </c>
      <c r="H251" s="198"/>
      <c r="I251" s="198"/>
    </row>
    <row r="252" spans="1:9" s="186" customFormat="1" ht="13.8">
      <c r="A252" s="335"/>
      <c r="B252" s="243"/>
      <c r="C252" s="243"/>
      <c r="D252" s="244"/>
      <c r="E252" s="245"/>
      <c r="F252" s="245"/>
      <c r="G252" s="245"/>
      <c r="H252" s="198"/>
      <c r="I252" s="198"/>
    </row>
    <row r="253" spans="1:9" s="186" customFormat="1" ht="13.8">
      <c r="A253" s="335"/>
      <c r="B253" s="298"/>
      <c r="C253" s="261"/>
      <c r="D253" s="241"/>
      <c r="E253" s="300"/>
      <c r="F253" s="300"/>
      <c r="G253" s="300"/>
      <c r="H253" s="198"/>
      <c r="I253" s="198"/>
    </row>
    <row r="254" spans="1:9" s="186" customFormat="1" ht="13.8">
      <c r="A254" s="335"/>
      <c r="B254" s="51" t="s">
        <v>283</v>
      </c>
      <c r="C254" s="51" t="s">
        <v>454</v>
      </c>
      <c r="D254" s="51" t="s">
        <v>455</v>
      </c>
      <c r="E254" s="452" t="s">
        <v>457</v>
      </c>
      <c r="F254" s="453" t="s">
        <v>318</v>
      </c>
      <c r="G254" s="453" t="s">
        <v>456</v>
      </c>
      <c r="H254" s="198"/>
      <c r="I254" s="198"/>
    </row>
    <row r="255" spans="1:9" s="186" customFormat="1" ht="13.8">
      <c r="A255" s="335"/>
      <c r="B255" s="298"/>
      <c r="C255" s="261"/>
      <c r="D255" s="241"/>
      <c r="E255" s="300"/>
      <c r="F255" s="300"/>
      <c r="G255" s="300"/>
      <c r="H255" s="198"/>
      <c r="I255" s="198"/>
    </row>
    <row r="256" spans="1:9" s="186" customFormat="1" ht="13.8">
      <c r="A256" s="335"/>
      <c r="B256" s="203" t="s">
        <v>126</v>
      </c>
      <c r="C256" s="256" t="s">
        <v>127</v>
      </c>
      <c r="D256" s="244"/>
      <c r="E256" s="245"/>
      <c r="F256" s="245"/>
      <c r="G256" s="245"/>
      <c r="H256" s="198"/>
      <c r="I256" s="198"/>
    </row>
    <row r="257" spans="1:9" s="186" customFormat="1" ht="13.8">
      <c r="A257" s="335"/>
      <c r="B257" s="203"/>
      <c r="C257" s="256"/>
      <c r="D257" s="244"/>
      <c r="E257" s="245"/>
      <c r="F257" s="245"/>
      <c r="G257" s="245"/>
      <c r="H257" s="198"/>
      <c r="I257" s="198"/>
    </row>
    <row r="258" spans="1:9" s="186" customFormat="1" ht="108.75" customHeight="1">
      <c r="A258" s="335"/>
      <c r="B258" s="234" t="s">
        <v>7</v>
      </c>
      <c r="C258" s="257" t="s">
        <v>128</v>
      </c>
      <c r="D258" s="223" t="s">
        <v>24</v>
      </c>
      <c r="E258" s="224">
        <v>210</v>
      </c>
      <c r="F258" s="224"/>
      <c r="G258" s="224">
        <f>ROUND(E258*F258,2)</f>
        <v>0</v>
      </c>
      <c r="H258" s="198"/>
      <c r="I258" s="198"/>
    </row>
    <row r="259" spans="1:9" s="186" customFormat="1" ht="13.8">
      <c r="A259" s="335"/>
      <c r="B259" s="336"/>
      <c r="C259" s="261"/>
      <c r="D259" s="219"/>
      <c r="E259" s="220"/>
      <c r="F259" s="220"/>
      <c r="G259" s="221"/>
      <c r="H259" s="198"/>
      <c r="I259" s="198"/>
    </row>
    <row r="260" spans="1:9" s="186" customFormat="1" ht="13.8">
      <c r="A260" s="335"/>
      <c r="B260" s="226"/>
      <c r="C260" s="226" t="s">
        <v>129</v>
      </c>
      <c r="D260" s="228"/>
      <c r="E260" s="229"/>
      <c r="F260" s="229"/>
      <c r="G260" s="229">
        <f>SUM(G258:G259)</f>
        <v>0</v>
      </c>
      <c r="H260" s="198"/>
      <c r="I260" s="198"/>
    </row>
    <row r="261" spans="1:9" s="186" customFormat="1" ht="13.8">
      <c r="A261" s="335"/>
      <c r="B261" s="243"/>
      <c r="C261" s="243"/>
      <c r="D261" s="244"/>
      <c r="E261" s="245"/>
      <c r="F261" s="245"/>
      <c r="G261" s="245"/>
      <c r="H261" s="198"/>
      <c r="I261" s="198"/>
    </row>
    <row r="262" spans="1:9" s="186" customFormat="1" ht="13.8">
      <c r="A262" s="335"/>
      <c r="B262" s="243"/>
      <c r="C262" s="243"/>
      <c r="D262" s="244"/>
      <c r="E262" s="245"/>
      <c r="F262" s="245"/>
      <c r="G262" s="245"/>
      <c r="H262" s="198"/>
      <c r="I262" s="198"/>
    </row>
    <row r="263" spans="1:9" s="186" customFormat="1" ht="13.8">
      <c r="A263" s="335"/>
      <c r="B263" s="51" t="s">
        <v>283</v>
      </c>
      <c r="C263" s="51" t="s">
        <v>454</v>
      </c>
      <c r="D263" s="51" t="s">
        <v>455</v>
      </c>
      <c r="E263" s="452" t="s">
        <v>457</v>
      </c>
      <c r="F263" s="453" t="s">
        <v>318</v>
      </c>
      <c r="G263" s="453" t="s">
        <v>456</v>
      </c>
      <c r="H263" s="198"/>
      <c r="I263" s="198"/>
    </row>
    <row r="264" spans="1:9" s="186" customFormat="1" ht="13.8">
      <c r="A264" s="335"/>
      <c r="B264" s="243"/>
      <c r="C264" s="243"/>
      <c r="D264" s="244"/>
      <c r="E264" s="245"/>
      <c r="F264" s="245"/>
      <c r="G264" s="245"/>
      <c r="H264" s="198"/>
      <c r="I264" s="198"/>
    </row>
    <row r="265" spans="1:9" s="186" customFormat="1" ht="15" customHeight="1">
      <c r="A265" s="335"/>
      <c r="B265" s="203" t="s">
        <v>130</v>
      </c>
      <c r="C265" s="256" t="s">
        <v>131</v>
      </c>
      <c r="D265" s="248"/>
      <c r="E265" s="200"/>
      <c r="F265" s="200"/>
      <c r="G265" s="201"/>
      <c r="H265" s="198"/>
      <c r="I265" s="198"/>
    </row>
    <row r="266" spans="1:9" s="186" customFormat="1" ht="13.8">
      <c r="A266" s="335"/>
      <c r="B266" s="203"/>
      <c r="C266" s="256"/>
      <c r="D266" s="248"/>
      <c r="E266" s="200"/>
      <c r="F266" s="200"/>
      <c r="G266" s="201"/>
      <c r="H266" s="198"/>
      <c r="I266" s="198"/>
    </row>
    <row r="267" spans="1:9" s="186" customFormat="1" ht="41.4">
      <c r="A267" s="335"/>
      <c r="B267" s="203"/>
      <c r="C267" s="337" t="s">
        <v>132</v>
      </c>
      <c r="D267" s="248"/>
      <c r="E267" s="200"/>
      <c r="F267" s="200"/>
      <c r="G267" s="201"/>
      <c r="H267" s="198"/>
      <c r="I267" s="198"/>
    </row>
    <row r="268" spans="1:9" s="186" customFormat="1" ht="183" customHeight="1">
      <c r="A268" s="335"/>
      <c r="B268" s="203"/>
      <c r="C268" s="338" t="s">
        <v>133</v>
      </c>
      <c r="D268" s="248"/>
      <c r="E268" s="200"/>
      <c r="F268" s="200"/>
      <c r="G268" s="201"/>
      <c r="H268" s="198"/>
      <c r="I268" s="198"/>
    </row>
    <row r="269" spans="1:9" s="186" customFormat="1" ht="133.80000000000001" customHeight="1">
      <c r="A269" s="335"/>
      <c r="B269" s="203"/>
      <c r="C269" s="338" t="s">
        <v>134</v>
      </c>
      <c r="D269" s="248"/>
      <c r="E269" s="200"/>
      <c r="F269" s="200"/>
      <c r="G269" s="201"/>
      <c r="H269" s="198"/>
      <c r="I269" s="198"/>
    </row>
    <row r="270" spans="1:9" s="186" customFormat="1" ht="239.4" customHeight="1">
      <c r="A270" s="335"/>
      <c r="B270" s="203"/>
      <c r="C270" s="338" t="s">
        <v>135</v>
      </c>
      <c r="D270" s="248"/>
      <c r="E270" s="200"/>
      <c r="F270" s="200"/>
      <c r="G270" s="201"/>
      <c r="H270" s="198"/>
      <c r="I270" s="198"/>
    </row>
    <row r="271" spans="1:9" s="186" customFormat="1" ht="182.25" customHeight="1">
      <c r="A271" s="335"/>
      <c r="B271" s="203"/>
      <c r="C271" s="338" t="s">
        <v>136</v>
      </c>
      <c r="D271" s="248"/>
      <c r="E271" s="200"/>
      <c r="F271" s="200"/>
      <c r="G271" s="201"/>
      <c r="H271" s="198"/>
      <c r="I271" s="198"/>
    </row>
    <row r="272" spans="1:9" s="186" customFormat="1" ht="15" customHeight="1">
      <c r="A272" s="335"/>
      <c r="B272" s="203"/>
      <c r="C272" s="338"/>
      <c r="D272" s="248"/>
      <c r="E272" s="200"/>
      <c r="F272" s="200"/>
      <c r="G272" s="201"/>
      <c r="H272" s="198"/>
      <c r="I272" s="198"/>
    </row>
    <row r="273" spans="1:9" s="186" customFormat="1" ht="76.95" customHeight="1">
      <c r="A273" s="335"/>
      <c r="B273" s="236" t="s">
        <v>7</v>
      </c>
      <c r="C273" s="215" t="s">
        <v>137</v>
      </c>
      <c r="D273" s="212" t="s">
        <v>84</v>
      </c>
      <c r="E273" s="213">
        <v>22</v>
      </c>
      <c r="F273" s="213"/>
      <c r="G273" s="214">
        <f>ROUND(E273*F273,2)</f>
        <v>0</v>
      </c>
      <c r="H273" s="198"/>
      <c r="I273" s="198"/>
    </row>
    <row r="274" spans="1:9" s="186" customFormat="1" ht="15" customHeight="1">
      <c r="A274" s="335"/>
      <c r="B274" s="330"/>
      <c r="C274" s="274"/>
      <c r="D274" s="247"/>
      <c r="E274" s="247"/>
      <c r="F274" s="247"/>
      <c r="G274" s="247"/>
      <c r="H274" s="198"/>
      <c r="I274" s="198"/>
    </row>
    <row r="275" spans="1:9" s="186" customFormat="1" ht="109.5" customHeight="1">
      <c r="A275" s="339"/>
      <c r="B275" s="236" t="s">
        <v>10</v>
      </c>
      <c r="C275" s="215" t="s">
        <v>138</v>
      </c>
      <c r="D275" s="212" t="s">
        <v>84</v>
      </c>
      <c r="E275" s="213">
        <v>26</v>
      </c>
      <c r="F275" s="213"/>
      <c r="G275" s="214">
        <f>ROUND(E275*F275,2)</f>
        <v>0</v>
      </c>
      <c r="H275" s="198"/>
      <c r="I275" s="198"/>
    </row>
    <row r="276" spans="1:9" s="188" customFormat="1" ht="13.5" customHeight="1">
      <c r="A276" s="340"/>
      <c r="B276" s="341"/>
      <c r="C276" s="342"/>
      <c r="D276" s="258"/>
      <c r="E276" s="259"/>
      <c r="F276" s="259"/>
      <c r="G276" s="260"/>
      <c r="H276" s="247"/>
      <c r="I276" s="247"/>
    </row>
    <row r="277" spans="1:9" s="188" customFormat="1" ht="123" customHeight="1">
      <c r="A277" s="340"/>
      <c r="B277" s="341" t="s">
        <v>13</v>
      </c>
      <c r="C277" s="342" t="s">
        <v>139</v>
      </c>
      <c r="D277" s="258" t="s">
        <v>84</v>
      </c>
      <c r="E277" s="259">
        <v>78</v>
      </c>
      <c r="F277" s="259"/>
      <c r="G277" s="260">
        <f>ROUND(E277*F277,2)</f>
        <v>0</v>
      </c>
      <c r="H277" s="247"/>
      <c r="I277" s="247"/>
    </row>
    <row r="278" spans="1:9" s="188" customFormat="1" ht="13.8">
      <c r="A278" s="340"/>
      <c r="B278" s="236"/>
      <c r="C278" s="215"/>
      <c r="D278" s="212"/>
      <c r="E278" s="213"/>
      <c r="F278" s="213"/>
      <c r="G278" s="214"/>
      <c r="H278" s="247"/>
      <c r="I278" s="247"/>
    </row>
    <row r="279" spans="1:9" s="188" customFormat="1" ht="96.6">
      <c r="A279" s="340"/>
      <c r="B279" s="341" t="s">
        <v>16</v>
      </c>
      <c r="C279" s="342" t="s">
        <v>140</v>
      </c>
      <c r="D279" s="258" t="s">
        <v>84</v>
      </c>
      <c r="E279" s="259">
        <v>21</v>
      </c>
      <c r="F279" s="259"/>
      <c r="G279" s="260">
        <f>ROUND(E279*F279,2)</f>
        <v>0</v>
      </c>
      <c r="H279" s="247"/>
      <c r="I279" s="247"/>
    </row>
    <row r="280" spans="1:9" s="188" customFormat="1" ht="13.8">
      <c r="A280" s="340"/>
      <c r="B280" s="343"/>
      <c r="C280" s="344"/>
      <c r="D280" s="219"/>
      <c r="E280" s="220"/>
      <c r="F280" s="220"/>
      <c r="G280" s="221"/>
      <c r="H280" s="247"/>
      <c r="I280" s="247"/>
    </row>
    <row r="281" spans="1:9" s="188" customFormat="1" ht="96" customHeight="1">
      <c r="A281" s="340"/>
      <c r="B281" s="236" t="s">
        <v>18</v>
      </c>
      <c r="C281" s="215" t="s">
        <v>141</v>
      </c>
      <c r="D281" s="212" t="s">
        <v>84</v>
      </c>
      <c r="E281" s="213">
        <v>32</v>
      </c>
      <c r="F281" s="213"/>
      <c r="G281" s="214">
        <f>ROUND(E281*F281,2)</f>
        <v>0</v>
      </c>
      <c r="H281" s="247"/>
      <c r="I281" s="247"/>
    </row>
    <row r="282" spans="1:9" s="188" customFormat="1" ht="13.5" customHeight="1">
      <c r="A282" s="340"/>
      <c r="B282" s="330"/>
      <c r="C282" s="274"/>
      <c r="D282" s="275"/>
      <c r="E282" s="276"/>
      <c r="F282" s="276"/>
      <c r="G282" s="334"/>
      <c r="H282" s="247"/>
      <c r="I282" s="247"/>
    </row>
    <row r="283" spans="1:9" s="188" customFormat="1" ht="79.5" customHeight="1">
      <c r="A283" s="225"/>
      <c r="B283" s="236" t="s">
        <v>30</v>
      </c>
      <c r="C283" s="345" t="s">
        <v>142</v>
      </c>
      <c r="D283" s="212" t="s">
        <v>84</v>
      </c>
      <c r="E283" s="213">
        <v>18</v>
      </c>
      <c r="F283" s="213"/>
      <c r="G283" s="214">
        <f>ROUND(E283*F283,2)</f>
        <v>0</v>
      </c>
      <c r="H283" s="247"/>
      <c r="I283" s="247"/>
    </row>
    <row r="284" spans="1:9" s="188" customFormat="1" ht="13.8">
      <c r="A284" s="225"/>
      <c r="B284" s="236"/>
      <c r="C284" s="345"/>
      <c r="D284" s="212"/>
      <c r="E284" s="213"/>
      <c r="F284" s="213"/>
      <c r="G284" s="214"/>
      <c r="H284" s="247"/>
      <c r="I284" s="247"/>
    </row>
    <row r="285" spans="1:9" s="188" customFormat="1" ht="48.75" customHeight="1">
      <c r="A285" s="225"/>
      <c r="B285" s="236" t="s">
        <v>32</v>
      </c>
      <c r="C285" s="345" t="s">
        <v>143</v>
      </c>
      <c r="D285" s="212" t="s">
        <v>84</v>
      </c>
      <c r="E285" s="213">
        <v>41</v>
      </c>
      <c r="F285" s="213"/>
      <c r="G285" s="214">
        <f>ROUND(E285*F285,2)</f>
        <v>0</v>
      </c>
      <c r="H285" s="247"/>
      <c r="I285" s="247"/>
    </row>
    <row r="286" spans="1:9" s="188" customFormat="1" ht="13.8">
      <c r="A286" s="231"/>
      <c r="B286" s="280"/>
      <c r="C286" s="274"/>
      <c r="D286" s="275"/>
      <c r="E286" s="276"/>
      <c r="F286" s="276"/>
      <c r="G286" s="334"/>
      <c r="H286" s="247"/>
      <c r="I286" s="247"/>
    </row>
    <row r="287" spans="1:9" s="188" customFormat="1" ht="13.8">
      <c r="A287" s="231"/>
      <c r="B287" s="226"/>
      <c r="C287" s="226" t="s">
        <v>144</v>
      </c>
      <c r="D287" s="228"/>
      <c r="E287" s="229"/>
      <c r="F287" s="229"/>
      <c r="G287" s="229">
        <f>SUM(G273:G286)</f>
        <v>0</v>
      </c>
      <c r="H287" s="247"/>
      <c r="I287" s="247"/>
    </row>
    <row r="288" spans="1:9" s="188" customFormat="1" ht="13.8">
      <c r="A288" s="231"/>
      <c r="B288" s="243"/>
      <c r="C288" s="243"/>
      <c r="D288" s="244"/>
      <c r="E288" s="245"/>
      <c r="F288" s="245"/>
      <c r="G288" s="245"/>
      <c r="H288" s="247"/>
      <c r="I288" s="247"/>
    </row>
    <row r="289" spans="1:9" s="188" customFormat="1" ht="14.25" customHeight="1">
      <c r="A289" s="231"/>
      <c r="B289" s="243"/>
      <c r="C289" s="243"/>
      <c r="D289" s="244"/>
      <c r="E289" s="245"/>
      <c r="F289" s="245"/>
      <c r="G289" s="245"/>
      <c r="H289" s="247"/>
      <c r="I289" s="247"/>
    </row>
    <row r="290" spans="1:9" s="188" customFormat="1" ht="14.25" customHeight="1">
      <c r="A290" s="231"/>
      <c r="B290" s="51" t="s">
        <v>283</v>
      </c>
      <c r="C290" s="51" t="s">
        <v>454</v>
      </c>
      <c r="D290" s="51" t="s">
        <v>455</v>
      </c>
      <c r="E290" s="452" t="s">
        <v>457</v>
      </c>
      <c r="F290" s="453" t="s">
        <v>318</v>
      </c>
      <c r="G290" s="453" t="s">
        <v>456</v>
      </c>
      <c r="H290" s="247"/>
      <c r="I290" s="247"/>
    </row>
    <row r="291" spans="1:9" s="188" customFormat="1" ht="14.25" customHeight="1">
      <c r="A291" s="231"/>
      <c r="B291" s="243"/>
      <c r="C291" s="243"/>
      <c r="D291" s="244"/>
      <c r="E291" s="245"/>
      <c r="F291" s="245"/>
      <c r="G291" s="245"/>
      <c r="H291" s="247"/>
      <c r="I291" s="247"/>
    </row>
    <row r="292" spans="1:9" s="188" customFormat="1" ht="13.8">
      <c r="A292" s="225"/>
      <c r="B292" s="203" t="s">
        <v>145</v>
      </c>
      <c r="C292" s="346" t="s">
        <v>146</v>
      </c>
      <c r="D292" s="248"/>
      <c r="E292" s="200"/>
      <c r="F292" s="200"/>
      <c r="G292" s="201"/>
      <c r="H292" s="247"/>
      <c r="I292" s="247"/>
    </row>
    <row r="293" spans="1:9" s="188" customFormat="1" ht="92.4" customHeight="1">
      <c r="A293" s="230"/>
      <c r="B293" s="203"/>
      <c r="C293" s="347" t="s">
        <v>147</v>
      </c>
      <c r="D293" s="248"/>
      <c r="E293" s="200"/>
      <c r="F293" s="200"/>
      <c r="G293" s="201"/>
      <c r="H293" s="247"/>
      <c r="I293" s="247"/>
    </row>
    <row r="294" spans="1:9" s="188" customFormat="1" ht="13.8">
      <c r="A294" s="247"/>
      <c r="B294" s="289"/>
      <c r="C294" s="290"/>
      <c r="D294" s="219"/>
      <c r="E294" s="220"/>
      <c r="F294" s="220"/>
      <c r="G294" s="221"/>
      <c r="H294" s="247"/>
      <c r="I294" s="247"/>
    </row>
    <row r="295" spans="1:9" s="188" customFormat="1" ht="261" customHeight="1">
      <c r="A295" s="247"/>
      <c r="B295" s="348" t="s">
        <v>7</v>
      </c>
      <c r="C295" s="349" t="s">
        <v>148</v>
      </c>
      <c r="D295" s="278"/>
      <c r="E295" s="304"/>
      <c r="F295" s="304"/>
      <c r="G295" s="304"/>
      <c r="H295" s="247"/>
      <c r="I295" s="247"/>
    </row>
    <row r="296" spans="1:9" s="188" customFormat="1" ht="13.8">
      <c r="A296" s="247"/>
      <c r="B296" s="250"/>
      <c r="C296" s="350" t="s">
        <v>149</v>
      </c>
      <c r="D296" s="252" t="s">
        <v>9</v>
      </c>
      <c r="E296" s="253">
        <v>1</v>
      </c>
      <c r="F296" s="253"/>
      <c r="G296" s="253">
        <f>ROUND(E296*F296,2)</f>
        <v>0</v>
      </c>
      <c r="H296" s="247"/>
      <c r="I296" s="247"/>
    </row>
    <row r="297" spans="1:9" s="188" customFormat="1" ht="13.8">
      <c r="A297" s="247"/>
      <c r="B297" s="289"/>
      <c r="C297" s="290"/>
      <c r="D297" s="219"/>
      <c r="E297" s="220"/>
      <c r="F297" s="220"/>
      <c r="G297" s="221"/>
      <c r="H297" s="247"/>
      <c r="I297" s="247"/>
    </row>
    <row r="298" spans="1:9" s="188" customFormat="1" ht="274.5" customHeight="1">
      <c r="A298" s="247"/>
      <c r="B298" s="348" t="s">
        <v>10</v>
      </c>
      <c r="C298" s="351" t="s">
        <v>150</v>
      </c>
      <c r="D298" s="278"/>
      <c r="E298" s="304"/>
      <c r="F298" s="304"/>
      <c r="G298" s="304"/>
      <c r="H298" s="247"/>
      <c r="I298" s="247"/>
    </row>
    <row r="299" spans="1:9" s="188" customFormat="1" ht="13.8">
      <c r="A299" s="247"/>
      <c r="B299" s="250"/>
      <c r="C299" s="350" t="s">
        <v>149</v>
      </c>
      <c r="D299" s="252" t="s">
        <v>9</v>
      </c>
      <c r="E299" s="253">
        <v>1</v>
      </c>
      <c r="F299" s="253"/>
      <c r="G299" s="253">
        <f>ROUND(E299*F299,2)</f>
        <v>0</v>
      </c>
      <c r="H299" s="247"/>
      <c r="I299" s="247"/>
    </row>
    <row r="300" spans="1:9" s="188" customFormat="1" ht="13.8">
      <c r="A300" s="247"/>
      <c r="B300" s="243"/>
      <c r="C300" s="352"/>
      <c r="D300" s="241"/>
      <c r="E300" s="300"/>
      <c r="F300" s="300"/>
      <c r="G300" s="300"/>
      <c r="H300" s="247"/>
      <c r="I300" s="247"/>
    </row>
    <row r="301" spans="1:9" s="188" customFormat="1" ht="264" customHeight="1">
      <c r="A301" s="247"/>
      <c r="B301" s="210" t="s">
        <v>13</v>
      </c>
      <c r="C301" s="353" t="s">
        <v>151</v>
      </c>
      <c r="D301" s="223" t="s">
        <v>9</v>
      </c>
      <c r="E301" s="224">
        <v>2</v>
      </c>
      <c r="F301" s="224"/>
      <c r="G301" s="224">
        <f>ROUND(E301*F301,2)</f>
        <v>0</v>
      </c>
      <c r="H301" s="247"/>
      <c r="I301" s="247"/>
    </row>
    <row r="302" spans="1:9" s="188" customFormat="1" ht="13.8">
      <c r="A302" s="247"/>
      <c r="B302" s="243"/>
      <c r="C302" s="352"/>
      <c r="D302" s="241"/>
      <c r="E302" s="300"/>
      <c r="F302" s="300"/>
      <c r="G302" s="300"/>
      <c r="H302" s="247"/>
      <c r="I302" s="247"/>
    </row>
    <row r="303" spans="1:9" s="188" customFormat="1" ht="260.25" customHeight="1">
      <c r="A303" s="247"/>
      <c r="B303" s="210" t="s">
        <v>16</v>
      </c>
      <c r="C303" s="353" t="s">
        <v>152</v>
      </c>
      <c r="D303" s="223" t="s">
        <v>9</v>
      </c>
      <c r="E303" s="224">
        <v>1</v>
      </c>
      <c r="F303" s="224"/>
      <c r="G303" s="224">
        <f>ROUND(E303*F303,2)</f>
        <v>0</v>
      </c>
      <c r="H303" s="247"/>
      <c r="I303" s="247"/>
    </row>
    <row r="304" spans="1:9" s="188" customFormat="1" ht="13.8">
      <c r="A304" s="247"/>
      <c r="B304" s="243"/>
      <c r="C304" s="352"/>
      <c r="D304" s="241"/>
      <c r="E304" s="300"/>
      <c r="F304" s="300"/>
      <c r="G304" s="300"/>
      <c r="H304" s="247"/>
      <c r="I304" s="247"/>
    </row>
    <row r="305" spans="1:9" s="188" customFormat="1" ht="308.25" customHeight="1">
      <c r="A305" s="247"/>
      <c r="B305" s="210" t="s">
        <v>18</v>
      </c>
      <c r="C305" s="353" t="s">
        <v>153</v>
      </c>
      <c r="D305" s="223" t="s">
        <v>9</v>
      </c>
      <c r="E305" s="224">
        <v>1</v>
      </c>
      <c r="F305" s="224"/>
      <c r="G305" s="224">
        <f>ROUND(E305*F305,2)</f>
        <v>0</v>
      </c>
      <c r="H305" s="247"/>
      <c r="I305" s="247"/>
    </row>
    <row r="306" spans="1:9" s="188" customFormat="1" ht="13.8">
      <c r="A306" s="247"/>
      <c r="B306" s="210"/>
      <c r="C306" s="354"/>
      <c r="D306" s="223"/>
      <c r="E306" s="224"/>
      <c r="F306" s="224"/>
      <c r="G306" s="224"/>
      <c r="H306" s="247"/>
      <c r="I306" s="247"/>
    </row>
    <row r="307" spans="1:9" s="188" customFormat="1" ht="317.25" customHeight="1">
      <c r="A307" s="247"/>
      <c r="B307" s="243" t="s">
        <v>30</v>
      </c>
      <c r="C307" s="355" t="s">
        <v>154</v>
      </c>
      <c r="D307" s="241"/>
      <c r="E307" s="300"/>
      <c r="F307" s="300"/>
      <c r="G307" s="300"/>
      <c r="H307" s="247"/>
      <c r="I307" s="247"/>
    </row>
    <row r="308" spans="1:9" s="188" customFormat="1" ht="13.8">
      <c r="A308" s="247"/>
      <c r="B308" s="243"/>
      <c r="C308" s="356" t="s">
        <v>155</v>
      </c>
      <c r="D308" s="241" t="s">
        <v>9</v>
      </c>
      <c r="E308" s="300">
        <v>2</v>
      </c>
      <c r="F308" s="300"/>
      <c r="G308" s="300">
        <f>ROUND(E308*F308,2)</f>
        <v>0</v>
      </c>
      <c r="H308" s="247"/>
      <c r="I308" s="247"/>
    </row>
    <row r="309" spans="1:9" s="188" customFormat="1" ht="13.8">
      <c r="A309" s="247"/>
      <c r="B309" s="250"/>
      <c r="C309" s="350" t="s">
        <v>149</v>
      </c>
      <c r="D309" s="252" t="s">
        <v>9</v>
      </c>
      <c r="E309" s="253">
        <v>2</v>
      </c>
      <c r="F309" s="253"/>
      <c r="G309" s="253">
        <f>ROUND(E309*F309,2)</f>
        <v>0</v>
      </c>
      <c r="H309" s="247"/>
      <c r="I309" s="247"/>
    </row>
    <row r="310" spans="1:9" s="188" customFormat="1" ht="13.8">
      <c r="A310" s="247"/>
      <c r="B310" s="250"/>
      <c r="C310" s="357"/>
      <c r="D310" s="252"/>
      <c r="E310" s="253"/>
      <c r="F310" s="253"/>
      <c r="G310" s="253"/>
      <c r="H310" s="247"/>
      <c r="I310" s="247"/>
    </row>
    <row r="311" spans="1:9" s="188" customFormat="1" ht="276.75" customHeight="1">
      <c r="A311" s="247"/>
      <c r="B311" s="243" t="s">
        <v>32</v>
      </c>
      <c r="C311" s="355" t="s">
        <v>156</v>
      </c>
      <c r="D311" s="241"/>
      <c r="E311" s="300"/>
      <c r="F311" s="300"/>
      <c r="G311" s="300"/>
      <c r="H311" s="247"/>
      <c r="I311" s="247"/>
    </row>
    <row r="312" spans="1:9" s="188" customFormat="1" ht="13.8">
      <c r="A312" s="247"/>
      <c r="B312" s="250"/>
      <c r="C312" s="350" t="s">
        <v>155</v>
      </c>
      <c r="D312" s="252" t="s">
        <v>9</v>
      </c>
      <c r="E312" s="253">
        <v>1</v>
      </c>
      <c r="F312" s="253"/>
      <c r="G312" s="253">
        <f>ROUND(E312*F312,2)</f>
        <v>0</v>
      </c>
      <c r="H312" s="247"/>
      <c r="I312" s="247"/>
    </row>
    <row r="313" spans="1:9" s="188" customFormat="1" ht="13.8">
      <c r="A313" s="247"/>
      <c r="B313" s="210"/>
      <c r="C313" s="354"/>
      <c r="D313" s="223"/>
      <c r="E313" s="224"/>
      <c r="F313" s="224"/>
      <c r="G313" s="224"/>
      <c r="H313" s="247"/>
      <c r="I313" s="247"/>
    </row>
    <row r="314" spans="1:9" s="188" customFormat="1" ht="248.4">
      <c r="A314" s="247"/>
      <c r="B314" s="243" t="s">
        <v>34</v>
      </c>
      <c r="C314" s="355" t="s">
        <v>157</v>
      </c>
      <c r="D314" s="241"/>
      <c r="E314" s="300"/>
      <c r="F314" s="300"/>
      <c r="G314" s="300"/>
      <c r="H314" s="247"/>
      <c r="I314" s="247"/>
    </row>
    <row r="315" spans="1:9" s="188" customFormat="1" ht="13.8">
      <c r="A315" s="247"/>
      <c r="B315" s="243"/>
      <c r="C315" s="356" t="s">
        <v>155</v>
      </c>
      <c r="D315" s="241" t="s">
        <v>9</v>
      </c>
      <c r="E315" s="300">
        <v>3</v>
      </c>
      <c r="F315" s="300"/>
      <c r="G315" s="300">
        <f>ROUND(E315*F315,2)</f>
        <v>0</v>
      </c>
      <c r="H315" s="247"/>
      <c r="I315" s="247"/>
    </row>
    <row r="316" spans="1:9" s="188" customFormat="1" ht="13.8">
      <c r="A316" s="247"/>
      <c r="B316" s="250"/>
      <c r="C316" s="350" t="s">
        <v>149</v>
      </c>
      <c r="D316" s="252" t="s">
        <v>9</v>
      </c>
      <c r="E316" s="253">
        <v>3</v>
      </c>
      <c r="F316" s="253"/>
      <c r="G316" s="253">
        <f>ROUND(E316*F316,2)</f>
        <v>0</v>
      </c>
      <c r="H316" s="247"/>
      <c r="I316" s="247"/>
    </row>
    <row r="317" spans="1:9" s="188" customFormat="1" ht="13.8">
      <c r="A317" s="247"/>
      <c r="B317" s="243"/>
      <c r="C317" s="352"/>
      <c r="D317" s="241"/>
      <c r="E317" s="300"/>
      <c r="F317" s="300"/>
      <c r="G317" s="300"/>
      <c r="H317" s="247"/>
      <c r="I317" s="247"/>
    </row>
    <row r="318" spans="1:9" s="188" customFormat="1" ht="193.2">
      <c r="A318" s="247"/>
      <c r="B318" s="210" t="s">
        <v>36</v>
      </c>
      <c r="C318" s="353" t="s">
        <v>158</v>
      </c>
      <c r="D318" s="223" t="s">
        <v>9</v>
      </c>
      <c r="E318" s="224">
        <v>2</v>
      </c>
      <c r="F318" s="224"/>
      <c r="G318" s="224">
        <f>ROUND(E318*F318,2)</f>
        <v>0</v>
      </c>
      <c r="H318" s="247"/>
      <c r="I318" s="247"/>
    </row>
    <row r="319" spans="1:9" s="188" customFormat="1" ht="13.8">
      <c r="A319" s="247"/>
      <c r="B319" s="243"/>
      <c r="C319" s="352"/>
      <c r="D319" s="241"/>
      <c r="E319" s="300"/>
      <c r="F319" s="300"/>
      <c r="G319" s="300"/>
      <c r="H319" s="247"/>
      <c r="I319" s="247"/>
    </row>
    <row r="320" spans="1:9" s="188" customFormat="1" ht="276" customHeight="1">
      <c r="A320" s="247"/>
      <c r="B320" s="210" t="s">
        <v>38</v>
      </c>
      <c r="C320" s="353" t="s">
        <v>159</v>
      </c>
      <c r="D320" s="223" t="s">
        <v>9</v>
      </c>
      <c r="E320" s="224">
        <v>1</v>
      </c>
      <c r="F320" s="224"/>
      <c r="G320" s="224">
        <f>ROUND(E320*F320,2)</f>
        <v>0</v>
      </c>
      <c r="H320" s="247"/>
      <c r="I320" s="247"/>
    </row>
    <row r="321" spans="1:9" s="188" customFormat="1" ht="13.8">
      <c r="A321" s="247"/>
      <c r="B321" s="243"/>
      <c r="C321" s="352"/>
      <c r="D321" s="241"/>
      <c r="E321" s="300"/>
      <c r="F321" s="300"/>
      <c r="G321" s="300"/>
      <c r="H321" s="247"/>
      <c r="I321" s="247"/>
    </row>
    <row r="322" spans="1:9" s="188" customFormat="1" ht="291.75" customHeight="1">
      <c r="A322" s="247"/>
      <c r="B322" s="210" t="s">
        <v>40</v>
      </c>
      <c r="C322" s="353" t="s">
        <v>160</v>
      </c>
      <c r="D322" s="223" t="s">
        <v>9</v>
      </c>
      <c r="E322" s="224">
        <v>1</v>
      </c>
      <c r="F322" s="224"/>
      <c r="G322" s="224">
        <f>ROUND(E322*F322,2)</f>
        <v>0</v>
      </c>
      <c r="H322" s="247"/>
      <c r="I322" s="247"/>
    </row>
    <row r="323" spans="1:9" s="188" customFormat="1" ht="13.8">
      <c r="A323" s="247"/>
      <c r="B323" s="243"/>
      <c r="C323" s="355"/>
      <c r="D323" s="241"/>
      <c r="E323" s="300"/>
      <c r="F323" s="300"/>
      <c r="G323" s="300"/>
      <c r="H323" s="247"/>
      <c r="I323" s="247"/>
    </row>
    <row r="324" spans="1:9" s="188" customFormat="1" ht="258.75" customHeight="1">
      <c r="A324" s="247"/>
      <c r="B324" s="210" t="s">
        <v>87</v>
      </c>
      <c r="C324" s="353" t="s">
        <v>161</v>
      </c>
      <c r="D324" s="223" t="s">
        <v>9</v>
      </c>
      <c r="E324" s="224">
        <v>1</v>
      </c>
      <c r="F324" s="224"/>
      <c r="G324" s="224">
        <f>ROUND(E324*F324,2)</f>
        <v>0</v>
      </c>
      <c r="H324" s="247"/>
      <c r="I324" s="247"/>
    </row>
    <row r="325" spans="1:9" s="188" customFormat="1" ht="13.8">
      <c r="A325" s="247"/>
      <c r="B325" s="243"/>
      <c r="C325" s="355"/>
      <c r="D325" s="241"/>
      <c r="E325" s="300"/>
      <c r="F325" s="300"/>
      <c r="G325" s="300"/>
      <c r="H325" s="247"/>
      <c r="I325" s="247"/>
    </row>
    <row r="326" spans="1:9" s="188" customFormat="1" ht="220.8">
      <c r="A326" s="247"/>
      <c r="B326" s="210" t="s">
        <v>89</v>
      </c>
      <c r="C326" s="353" t="s">
        <v>162</v>
      </c>
      <c r="D326" s="223" t="s">
        <v>9</v>
      </c>
      <c r="E326" s="224">
        <v>3</v>
      </c>
      <c r="F326" s="224"/>
      <c r="G326" s="224">
        <f>ROUND(E326*F326,2)</f>
        <v>0</v>
      </c>
      <c r="H326" s="247"/>
      <c r="I326" s="247"/>
    </row>
    <row r="327" spans="1:9" s="188" customFormat="1" ht="13.8">
      <c r="A327" s="247"/>
      <c r="B327" s="243"/>
      <c r="C327" s="355"/>
      <c r="D327" s="241"/>
      <c r="E327" s="300"/>
      <c r="F327" s="300"/>
      <c r="G327" s="300"/>
      <c r="H327" s="247"/>
      <c r="I327" s="247"/>
    </row>
    <row r="328" spans="1:9" s="188" customFormat="1" ht="264" customHeight="1">
      <c r="A328" s="247"/>
      <c r="B328" s="210" t="s">
        <v>163</v>
      </c>
      <c r="C328" s="353" t="s">
        <v>164</v>
      </c>
      <c r="D328" s="223" t="s">
        <v>9</v>
      </c>
      <c r="E328" s="224">
        <v>1</v>
      </c>
      <c r="F328" s="224"/>
      <c r="G328" s="224">
        <f>ROUND(E328*F328,2)</f>
        <v>0</v>
      </c>
      <c r="H328" s="247"/>
      <c r="I328" s="247"/>
    </row>
    <row r="329" spans="1:9" s="188" customFormat="1" ht="13.8">
      <c r="A329" s="247"/>
      <c r="B329" s="243"/>
      <c r="C329" s="355"/>
      <c r="D329" s="241"/>
      <c r="E329" s="300"/>
      <c r="F329" s="300"/>
      <c r="G329" s="300"/>
      <c r="H329" s="247"/>
      <c r="I329" s="247"/>
    </row>
    <row r="330" spans="1:9" s="188" customFormat="1" ht="291" customHeight="1">
      <c r="A330" s="247"/>
      <c r="B330" s="210" t="s">
        <v>165</v>
      </c>
      <c r="C330" s="354" t="s">
        <v>166</v>
      </c>
      <c r="D330" s="223" t="s">
        <v>9</v>
      </c>
      <c r="E330" s="224">
        <v>1</v>
      </c>
      <c r="F330" s="224"/>
      <c r="G330" s="224">
        <f>ROUND(E330*F330,2)</f>
        <v>0</v>
      </c>
      <c r="H330" s="247"/>
      <c r="I330" s="247"/>
    </row>
    <row r="331" spans="1:9" s="188" customFormat="1" ht="13.8">
      <c r="A331" s="247"/>
      <c r="B331" s="348"/>
      <c r="C331" s="349"/>
      <c r="D331" s="278"/>
      <c r="E331" s="304"/>
      <c r="F331" s="304"/>
      <c r="G331" s="304"/>
      <c r="H331" s="247"/>
      <c r="I331" s="247"/>
    </row>
    <row r="332" spans="1:9" s="188" customFormat="1" ht="29.4">
      <c r="A332" s="247"/>
      <c r="B332" s="210" t="s">
        <v>167</v>
      </c>
      <c r="C332" s="354" t="s">
        <v>168</v>
      </c>
      <c r="D332" s="223" t="s">
        <v>169</v>
      </c>
      <c r="E332" s="224">
        <v>21</v>
      </c>
      <c r="F332" s="224"/>
      <c r="G332" s="224">
        <f>ROUND(E332*F332,2)</f>
        <v>0</v>
      </c>
      <c r="H332" s="247"/>
      <c r="I332" s="247"/>
    </row>
    <row r="333" spans="1:9" s="188" customFormat="1" ht="13.8">
      <c r="A333" s="247"/>
      <c r="B333" s="243"/>
      <c r="C333" s="352"/>
      <c r="D333" s="241"/>
      <c r="E333" s="300"/>
      <c r="F333" s="300"/>
      <c r="G333" s="300"/>
      <c r="H333" s="247"/>
      <c r="I333" s="247"/>
    </row>
    <row r="334" spans="1:9" s="188" customFormat="1" ht="39" customHeight="1">
      <c r="A334" s="247"/>
      <c r="B334" s="210" t="s">
        <v>170</v>
      </c>
      <c r="C334" s="354" t="s">
        <v>171</v>
      </c>
      <c r="D334" s="223" t="s">
        <v>169</v>
      </c>
      <c r="E334" s="224">
        <v>21</v>
      </c>
      <c r="F334" s="224"/>
      <c r="G334" s="224">
        <f>ROUND(E334*F334,2)</f>
        <v>0</v>
      </c>
      <c r="H334" s="247"/>
      <c r="I334" s="247"/>
    </row>
    <row r="335" spans="1:9" s="188" customFormat="1" ht="13.8">
      <c r="A335" s="247"/>
      <c r="B335" s="243"/>
      <c r="C335" s="355"/>
      <c r="D335" s="241"/>
      <c r="E335" s="300"/>
      <c r="F335" s="300"/>
      <c r="G335" s="300"/>
      <c r="H335" s="247"/>
      <c r="I335" s="247"/>
    </row>
    <row r="336" spans="1:9" s="188" customFormat="1" ht="13.8">
      <c r="A336" s="247"/>
      <c r="B336" s="358"/>
      <c r="C336" s="359" t="s">
        <v>172</v>
      </c>
      <c r="D336" s="360"/>
      <c r="E336" s="361"/>
      <c r="F336" s="361"/>
      <c r="G336" s="229">
        <f>SUM(G295:G335)</f>
        <v>0</v>
      </c>
      <c r="H336" s="247"/>
      <c r="I336" s="247"/>
    </row>
    <row r="337" spans="1:9" s="188" customFormat="1" ht="13.8">
      <c r="A337" s="247"/>
      <c r="B337" s="289"/>
      <c r="C337" s="362"/>
      <c r="D337" s="219"/>
      <c r="E337" s="220"/>
      <c r="F337" s="220"/>
      <c r="G337" s="245"/>
      <c r="H337" s="247"/>
      <c r="I337" s="247"/>
    </row>
    <row r="338" spans="1:9" s="188" customFormat="1" ht="13.8">
      <c r="A338" s="247"/>
      <c r="B338" s="289"/>
      <c r="C338" s="290"/>
      <c r="D338" s="219"/>
      <c r="E338" s="220"/>
      <c r="F338" s="220"/>
      <c r="G338" s="221"/>
      <c r="H338" s="247"/>
      <c r="I338" s="247"/>
    </row>
    <row r="339" spans="1:9" s="188" customFormat="1" ht="13.8">
      <c r="A339" s="247"/>
      <c r="B339" s="51" t="s">
        <v>283</v>
      </c>
      <c r="C339" s="51" t="s">
        <v>454</v>
      </c>
      <c r="D339" s="51" t="s">
        <v>455</v>
      </c>
      <c r="E339" s="452" t="s">
        <v>457</v>
      </c>
      <c r="F339" s="453" t="s">
        <v>318</v>
      </c>
      <c r="G339" s="453" t="s">
        <v>456</v>
      </c>
      <c r="H339" s="247"/>
      <c r="I339" s="247"/>
    </row>
    <row r="340" spans="1:9" s="188" customFormat="1" ht="13.8">
      <c r="A340" s="247"/>
      <c r="B340" s="289"/>
      <c r="C340" s="290"/>
      <c r="D340" s="219"/>
      <c r="E340" s="220"/>
      <c r="F340" s="220"/>
      <c r="G340" s="221"/>
      <c r="H340" s="247"/>
      <c r="I340" s="247"/>
    </row>
    <row r="341" spans="1:9" s="188" customFormat="1" ht="13.8">
      <c r="A341" s="247"/>
      <c r="B341" s="243" t="s">
        <v>173</v>
      </c>
      <c r="C341" s="362" t="s">
        <v>174</v>
      </c>
      <c r="D341" s="219"/>
      <c r="E341" s="220"/>
      <c r="F341" s="220"/>
      <c r="G341" s="221"/>
      <c r="H341" s="247"/>
      <c r="I341" s="247"/>
    </row>
    <row r="342" spans="1:9" s="188" customFormat="1" ht="13.8">
      <c r="A342" s="247"/>
      <c r="B342" s="281"/>
      <c r="C342" s="282"/>
      <c r="D342" s="252"/>
      <c r="E342" s="259"/>
      <c r="F342" s="259"/>
      <c r="G342" s="260"/>
      <c r="H342" s="247"/>
      <c r="I342" s="247"/>
    </row>
    <row r="343" spans="1:9" s="188" customFormat="1" ht="180.6" customHeight="1">
      <c r="A343" s="247"/>
      <c r="B343" s="243" t="s">
        <v>7</v>
      </c>
      <c r="C343" s="352" t="s">
        <v>175</v>
      </c>
      <c r="D343" s="241"/>
      <c r="E343" s="300"/>
      <c r="F343" s="300"/>
      <c r="G343" s="300"/>
      <c r="H343" s="247"/>
      <c r="I343" s="247"/>
    </row>
    <row r="344" spans="1:9" s="188" customFormat="1" ht="13.8">
      <c r="A344" s="247"/>
      <c r="B344" s="289"/>
      <c r="C344" s="290" t="s">
        <v>155</v>
      </c>
      <c r="D344" s="241" t="s">
        <v>9</v>
      </c>
      <c r="E344" s="300">
        <v>2</v>
      </c>
      <c r="F344" s="300"/>
      <c r="G344" s="300">
        <f>ROUND(E344*F344,2)</f>
        <v>0</v>
      </c>
      <c r="H344" s="247"/>
      <c r="I344" s="247"/>
    </row>
    <row r="345" spans="1:9" s="188" customFormat="1" ht="13.8">
      <c r="A345" s="247"/>
      <c r="B345" s="281"/>
      <c r="C345" s="282" t="s">
        <v>149</v>
      </c>
      <c r="D345" s="252" t="s">
        <v>9</v>
      </c>
      <c r="E345" s="253">
        <v>1</v>
      </c>
      <c r="F345" s="253"/>
      <c r="G345" s="253">
        <f>ROUND(E345*F345,2)</f>
        <v>0</v>
      </c>
      <c r="H345" s="247"/>
      <c r="I345" s="247"/>
    </row>
    <row r="346" spans="1:9" s="188" customFormat="1" ht="13.8">
      <c r="A346" s="247"/>
      <c r="B346" s="289"/>
      <c r="C346" s="290"/>
      <c r="D346" s="241"/>
      <c r="E346" s="220"/>
      <c r="F346" s="220"/>
      <c r="G346" s="221"/>
      <c r="H346" s="247"/>
      <c r="I346" s="247"/>
    </row>
    <row r="347" spans="1:9" s="188" customFormat="1" ht="195" customHeight="1">
      <c r="A347" s="247"/>
      <c r="B347" s="210" t="s">
        <v>10</v>
      </c>
      <c r="C347" s="353" t="s">
        <v>176</v>
      </c>
      <c r="D347" s="223" t="s">
        <v>9</v>
      </c>
      <c r="E347" s="224">
        <v>2</v>
      </c>
      <c r="F347" s="224"/>
      <c r="G347" s="224">
        <f>ROUND(E347*F347,2)</f>
        <v>0</v>
      </c>
      <c r="H347" s="247"/>
      <c r="I347" s="247"/>
    </row>
    <row r="348" spans="1:9" s="188" customFormat="1" ht="13.8">
      <c r="A348" s="247"/>
      <c r="B348" s="289"/>
      <c r="C348" s="290"/>
      <c r="D348" s="241"/>
      <c r="E348" s="220"/>
      <c r="F348" s="220"/>
      <c r="G348" s="221"/>
      <c r="H348" s="247"/>
      <c r="I348" s="247"/>
    </row>
    <row r="349" spans="1:9" s="188" customFormat="1" ht="166.8" customHeight="1">
      <c r="A349" s="247"/>
      <c r="B349" s="210" t="s">
        <v>13</v>
      </c>
      <c r="C349" s="353" t="s">
        <v>177</v>
      </c>
      <c r="D349" s="223" t="s">
        <v>9</v>
      </c>
      <c r="E349" s="224">
        <v>1</v>
      </c>
      <c r="F349" s="224"/>
      <c r="G349" s="224">
        <f>ROUND(E349*F349,2)</f>
        <v>0</v>
      </c>
      <c r="H349" s="247"/>
      <c r="I349" s="247"/>
    </row>
    <row r="350" spans="1:9" s="188" customFormat="1" ht="13.8">
      <c r="A350" s="247"/>
      <c r="B350" s="289"/>
      <c r="C350" s="290"/>
      <c r="D350" s="241"/>
      <c r="E350" s="220"/>
      <c r="F350" s="220"/>
      <c r="G350" s="221"/>
      <c r="H350" s="247"/>
      <c r="I350" s="247"/>
    </row>
    <row r="351" spans="1:9" s="188" customFormat="1" ht="162.75" customHeight="1">
      <c r="A351" s="247"/>
      <c r="B351" s="348" t="s">
        <v>16</v>
      </c>
      <c r="C351" s="349" t="s">
        <v>178</v>
      </c>
      <c r="D351" s="278"/>
      <c r="E351" s="304"/>
      <c r="F351" s="304"/>
      <c r="G351" s="304"/>
      <c r="H351" s="247"/>
      <c r="I351" s="247"/>
    </row>
    <row r="352" spans="1:9" s="188" customFormat="1" ht="13.8">
      <c r="A352" s="247"/>
      <c r="B352" s="289"/>
      <c r="C352" s="290" t="s">
        <v>155</v>
      </c>
      <c r="D352" s="241" t="s">
        <v>9</v>
      </c>
      <c r="E352" s="300">
        <v>2</v>
      </c>
      <c r="F352" s="300"/>
      <c r="G352" s="300">
        <f>ROUND(E352*F352,2)</f>
        <v>0</v>
      </c>
      <c r="H352" s="247"/>
      <c r="I352" s="247"/>
    </row>
    <row r="353" spans="1:9" s="188" customFormat="1" ht="13.8">
      <c r="A353" s="247"/>
      <c r="B353" s="281"/>
      <c r="C353" s="282" t="s">
        <v>149</v>
      </c>
      <c r="D353" s="252" t="s">
        <v>9</v>
      </c>
      <c r="E353" s="253">
        <v>1</v>
      </c>
      <c r="F353" s="253"/>
      <c r="G353" s="253">
        <f>ROUND(E353*F353,2)</f>
        <v>0</v>
      </c>
      <c r="H353" s="247"/>
      <c r="I353" s="247"/>
    </row>
    <row r="354" spans="1:9" s="188" customFormat="1" ht="13.8">
      <c r="A354" s="247"/>
      <c r="B354" s="281"/>
      <c r="C354" s="282"/>
      <c r="D354" s="252"/>
      <c r="E354" s="259"/>
      <c r="F354" s="259"/>
      <c r="G354" s="260"/>
      <c r="H354" s="247"/>
      <c r="I354" s="247"/>
    </row>
    <row r="355" spans="1:9" s="188" customFormat="1" ht="191.25" customHeight="1">
      <c r="A355" s="247"/>
      <c r="B355" s="243" t="s">
        <v>18</v>
      </c>
      <c r="C355" s="355" t="s">
        <v>179</v>
      </c>
      <c r="D355" s="241"/>
      <c r="E355" s="300"/>
      <c r="F355" s="300"/>
      <c r="G355" s="300"/>
      <c r="H355" s="247"/>
      <c r="I355" s="247"/>
    </row>
    <row r="356" spans="1:9" s="188" customFormat="1" ht="13.8">
      <c r="A356" s="247"/>
      <c r="B356" s="289"/>
      <c r="C356" s="290" t="s">
        <v>155</v>
      </c>
      <c r="D356" s="241" t="s">
        <v>9</v>
      </c>
      <c r="E356" s="300">
        <v>2</v>
      </c>
      <c r="F356" s="300"/>
      <c r="G356" s="300">
        <f>ROUND(E356*F356,2)</f>
        <v>0</v>
      </c>
      <c r="H356" s="247"/>
      <c r="I356" s="247"/>
    </row>
    <row r="357" spans="1:9" s="188" customFormat="1" ht="13.8">
      <c r="A357" s="247"/>
      <c r="B357" s="281"/>
      <c r="C357" s="282" t="s">
        <v>149</v>
      </c>
      <c r="D357" s="252" t="s">
        <v>9</v>
      </c>
      <c r="E357" s="253">
        <v>1</v>
      </c>
      <c r="F357" s="253"/>
      <c r="G357" s="253">
        <f>ROUND(E357*F357,2)</f>
        <v>0</v>
      </c>
      <c r="H357" s="247"/>
      <c r="I357" s="247"/>
    </row>
    <row r="358" spans="1:9" s="188" customFormat="1" ht="13.8">
      <c r="A358" s="247"/>
      <c r="B358" s="310"/>
      <c r="C358" s="363"/>
      <c r="D358" s="223"/>
      <c r="E358" s="213"/>
      <c r="F358" s="213"/>
      <c r="G358" s="214"/>
      <c r="H358" s="247"/>
      <c r="I358" s="247"/>
    </row>
    <row r="359" spans="1:9" s="188" customFormat="1" ht="201.75" customHeight="1">
      <c r="A359" s="247"/>
      <c r="B359" s="243" t="s">
        <v>30</v>
      </c>
      <c r="C359" s="355" t="s">
        <v>180</v>
      </c>
      <c r="D359" s="241"/>
      <c r="E359" s="300"/>
      <c r="F359" s="300"/>
      <c r="G359" s="300"/>
      <c r="H359" s="247"/>
      <c r="I359" s="247"/>
    </row>
    <row r="360" spans="1:9" s="188" customFormat="1" ht="13.8">
      <c r="A360" s="247"/>
      <c r="B360" s="281"/>
      <c r="C360" s="282" t="s">
        <v>155</v>
      </c>
      <c r="D360" s="252" t="s">
        <v>9</v>
      </c>
      <c r="E360" s="253">
        <v>1</v>
      </c>
      <c r="F360" s="253"/>
      <c r="G360" s="253">
        <f>ROUND(E360*F360,2)</f>
        <v>0</v>
      </c>
      <c r="H360" s="247"/>
      <c r="I360" s="247"/>
    </row>
    <row r="361" spans="1:9" s="188" customFormat="1" ht="13.8">
      <c r="A361" s="247"/>
      <c r="B361" s="364"/>
      <c r="C361" s="365"/>
      <c r="D361" s="278"/>
      <c r="E361" s="270"/>
      <c r="F361" s="270"/>
      <c r="G361" s="279"/>
      <c r="H361" s="247"/>
      <c r="I361" s="247"/>
    </row>
    <row r="362" spans="1:9" s="188" customFormat="1" ht="179.4">
      <c r="A362" s="247"/>
      <c r="B362" s="348" t="s">
        <v>32</v>
      </c>
      <c r="C362" s="349" t="s">
        <v>181</v>
      </c>
      <c r="D362" s="278"/>
      <c r="E362" s="304"/>
      <c r="F362" s="304"/>
      <c r="G362" s="304"/>
      <c r="H362" s="247"/>
      <c r="I362" s="247"/>
    </row>
    <row r="363" spans="1:9" s="188" customFormat="1" ht="13.8">
      <c r="A363" s="247"/>
      <c r="B363" s="281"/>
      <c r="C363" s="282" t="s">
        <v>155</v>
      </c>
      <c r="D363" s="252" t="s">
        <v>9</v>
      </c>
      <c r="E363" s="253">
        <v>1</v>
      </c>
      <c r="F363" s="253"/>
      <c r="G363" s="253">
        <f>ROUND(E363*F363,2)</f>
        <v>0</v>
      </c>
      <c r="H363" s="247"/>
      <c r="I363" s="247"/>
    </row>
    <row r="364" spans="1:9" s="188" customFormat="1" ht="13.8">
      <c r="A364" s="247"/>
      <c r="B364" s="289"/>
      <c r="C364" s="290"/>
      <c r="D364" s="241"/>
      <c r="E364" s="220"/>
      <c r="F364" s="220"/>
      <c r="G364" s="221"/>
      <c r="H364" s="247"/>
      <c r="I364" s="247"/>
    </row>
    <row r="365" spans="1:9" s="188" customFormat="1" ht="179.4">
      <c r="A365" s="247"/>
      <c r="B365" s="348" t="s">
        <v>34</v>
      </c>
      <c r="C365" s="349" t="s">
        <v>182</v>
      </c>
      <c r="D365" s="278"/>
      <c r="E365" s="304"/>
      <c r="F365" s="304"/>
      <c r="G365" s="304"/>
      <c r="H365" s="247"/>
      <c r="I365" s="247"/>
    </row>
    <row r="366" spans="1:9" s="188" customFormat="1" ht="13.8">
      <c r="A366" s="247"/>
      <c r="B366" s="250"/>
      <c r="C366" s="350" t="s">
        <v>155</v>
      </c>
      <c r="D366" s="252" t="s">
        <v>9</v>
      </c>
      <c r="E366" s="253">
        <v>1</v>
      </c>
      <c r="F366" s="253"/>
      <c r="G366" s="253">
        <f t="shared" ref="G366" si="2">ROUND(E366*F366,2)</f>
        <v>0</v>
      </c>
      <c r="H366" s="247"/>
      <c r="I366" s="247"/>
    </row>
    <row r="367" spans="1:9" s="188" customFormat="1" ht="13.8">
      <c r="A367" s="247"/>
      <c r="B367" s="289"/>
      <c r="C367" s="290"/>
      <c r="D367" s="241"/>
      <c r="E367" s="220"/>
      <c r="F367" s="220"/>
      <c r="G367" s="221"/>
      <c r="H367" s="247"/>
      <c r="I367" s="247"/>
    </row>
    <row r="368" spans="1:9" s="188" customFormat="1" ht="13.8">
      <c r="A368" s="366"/>
      <c r="B368" s="226"/>
      <c r="C368" s="226" t="s">
        <v>183</v>
      </c>
      <c r="D368" s="228"/>
      <c r="E368" s="229"/>
      <c r="F368" s="229"/>
      <c r="G368" s="229">
        <f>SUM(G343:G367)</f>
        <v>0</v>
      </c>
      <c r="H368" s="247"/>
      <c r="I368" s="247"/>
    </row>
    <row r="369" spans="1:9" s="188" customFormat="1" ht="13.8">
      <c r="A369" s="366"/>
      <c r="B369" s="243"/>
      <c r="C369" s="243"/>
      <c r="D369" s="244"/>
      <c r="E369" s="245"/>
      <c r="F369" s="245"/>
      <c r="G369" s="245"/>
      <c r="H369" s="247"/>
      <c r="I369" s="247"/>
    </row>
    <row r="370" spans="1:9" s="188" customFormat="1" ht="13.8">
      <c r="A370" s="366"/>
      <c r="B370" s="243"/>
      <c r="C370" s="243"/>
      <c r="D370" s="244"/>
      <c r="E370" s="245"/>
      <c r="F370" s="245"/>
      <c r="G370" s="245"/>
      <c r="H370" s="247"/>
      <c r="I370" s="247"/>
    </row>
    <row r="371" spans="1:9" s="188" customFormat="1" ht="13.8">
      <c r="A371" s="366"/>
      <c r="B371" s="51" t="s">
        <v>283</v>
      </c>
      <c r="C371" s="51" t="s">
        <v>454</v>
      </c>
      <c r="D371" s="51" t="s">
        <v>455</v>
      </c>
      <c r="E371" s="452" t="s">
        <v>457</v>
      </c>
      <c r="F371" s="453" t="s">
        <v>318</v>
      </c>
      <c r="G371" s="453" t="s">
        <v>456</v>
      </c>
      <c r="H371" s="247"/>
      <c r="I371" s="247"/>
    </row>
    <row r="372" spans="1:9" s="188" customFormat="1" ht="13.8">
      <c r="A372" s="366"/>
      <c r="B372" s="243"/>
      <c r="C372" s="243"/>
      <c r="D372" s="244"/>
      <c r="E372" s="245"/>
      <c r="F372" s="245"/>
      <c r="G372" s="245"/>
      <c r="H372" s="247"/>
      <c r="I372" s="247"/>
    </row>
    <row r="373" spans="1:9" s="188" customFormat="1" ht="13.8">
      <c r="A373" s="366"/>
      <c r="B373" s="203" t="s">
        <v>184</v>
      </c>
      <c r="C373" s="256" t="s">
        <v>185</v>
      </c>
      <c r="D373" s="244"/>
      <c r="E373" s="245"/>
      <c r="F373" s="245"/>
      <c r="G373" s="245"/>
      <c r="H373" s="247"/>
      <c r="I373" s="247"/>
    </row>
    <row r="374" spans="1:9" s="188" customFormat="1" ht="13.8">
      <c r="A374" s="366"/>
      <c r="B374" s="243"/>
      <c r="C374" s="243"/>
      <c r="D374" s="244"/>
      <c r="E374" s="245"/>
      <c r="F374" s="245"/>
      <c r="G374" s="245"/>
      <c r="H374" s="247"/>
      <c r="I374" s="247"/>
    </row>
    <row r="375" spans="1:9" s="188" customFormat="1" ht="124.2">
      <c r="A375" s="366"/>
      <c r="B375" s="210" t="s">
        <v>7</v>
      </c>
      <c r="C375" s="354" t="s">
        <v>186</v>
      </c>
      <c r="D375" s="223" t="s">
        <v>169</v>
      </c>
      <c r="E375" s="224">
        <v>19.5</v>
      </c>
      <c r="F375" s="224"/>
      <c r="G375" s="224">
        <f>ROUND(E375*F375,2)</f>
        <v>0</v>
      </c>
      <c r="H375" s="247"/>
      <c r="I375" s="247"/>
    </row>
    <row r="376" spans="1:9" s="188" customFormat="1" ht="13.8">
      <c r="A376" s="366"/>
      <c r="B376" s="243"/>
      <c r="C376" s="243"/>
      <c r="D376" s="244"/>
      <c r="E376" s="245"/>
      <c r="F376" s="245"/>
      <c r="G376" s="245"/>
      <c r="H376" s="247"/>
      <c r="I376" s="247"/>
    </row>
    <row r="377" spans="1:9" s="188" customFormat="1" ht="124.2">
      <c r="A377" s="366"/>
      <c r="B377" s="210" t="s">
        <v>10</v>
      </c>
      <c r="C377" s="354" t="s">
        <v>187</v>
      </c>
      <c r="D377" s="223" t="s">
        <v>169</v>
      </c>
      <c r="E377" s="224">
        <v>4.4000000000000004</v>
      </c>
      <c r="F377" s="224"/>
      <c r="G377" s="224">
        <f>ROUND(E377*F377,2)</f>
        <v>0</v>
      </c>
      <c r="H377" s="247"/>
      <c r="I377" s="247"/>
    </row>
    <row r="378" spans="1:9" s="188" customFormat="1" ht="13.8">
      <c r="A378" s="366"/>
      <c r="B378" s="243"/>
      <c r="C378" s="352"/>
      <c r="D378" s="241"/>
      <c r="E378" s="300"/>
      <c r="F378" s="300"/>
      <c r="G378" s="300"/>
      <c r="H378" s="247"/>
      <c r="I378" s="247"/>
    </row>
    <row r="379" spans="1:9" s="188" customFormat="1" ht="319.8" customHeight="1">
      <c r="A379" s="366"/>
      <c r="B379" s="210" t="s">
        <v>13</v>
      </c>
      <c r="C379" s="353" t="s">
        <v>188</v>
      </c>
      <c r="D379" s="223" t="s">
        <v>9</v>
      </c>
      <c r="E379" s="224">
        <v>1</v>
      </c>
      <c r="F379" s="224"/>
      <c r="G379" s="224">
        <f>ROUND(E379*F379,2)</f>
        <v>0</v>
      </c>
      <c r="H379" s="247"/>
      <c r="I379" s="247"/>
    </row>
    <row r="380" spans="1:9" s="188" customFormat="1" ht="13.8">
      <c r="A380" s="366"/>
      <c r="B380" s="243"/>
      <c r="C380" s="352"/>
      <c r="D380" s="241"/>
      <c r="E380" s="300"/>
      <c r="F380" s="300"/>
      <c r="G380" s="300"/>
      <c r="H380" s="247"/>
      <c r="I380" s="247"/>
    </row>
    <row r="381" spans="1:9" s="188" customFormat="1" ht="124.2">
      <c r="A381" s="366"/>
      <c r="B381" s="210" t="s">
        <v>16</v>
      </c>
      <c r="C381" s="354" t="s">
        <v>189</v>
      </c>
      <c r="D381" s="223" t="s">
        <v>169</v>
      </c>
      <c r="E381" s="224">
        <v>12.6</v>
      </c>
      <c r="F381" s="224"/>
      <c r="G381" s="224">
        <f>ROUND(E381*F381,2)</f>
        <v>0</v>
      </c>
      <c r="H381" s="247"/>
      <c r="I381" s="247"/>
    </row>
    <row r="382" spans="1:9" s="188" customFormat="1" ht="13.8">
      <c r="A382" s="366"/>
      <c r="B382" s="243"/>
      <c r="C382" s="352"/>
      <c r="D382" s="241"/>
      <c r="E382" s="300"/>
      <c r="F382" s="300"/>
      <c r="G382" s="300"/>
      <c r="H382" s="247"/>
      <c r="I382" s="247"/>
    </row>
    <row r="383" spans="1:9" s="188" customFormat="1" ht="13.8">
      <c r="A383" s="366"/>
      <c r="B383" s="226"/>
      <c r="C383" s="226" t="s">
        <v>190</v>
      </c>
      <c r="D383" s="228"/>
      <c r="E383" s="229"/>
      <c r="F383" s="229"/>
      <c r="G383" s="229">
        <f>SUM(G375:G382)</f>
        <v>0</v>
      </c>
      <c r="H383" s="247"/>
      <c r="I383" s="247"/>
    </row>
    <row r="384" spans="1:9" s="188" customFormat="1" ht="13.8">
      <c r="A384" s="366"/>
      <c r="B384" s="243"/>
      <c r="C384" s="243"/>
      <c r="D384" s="244"/>
      <c r="E384" s="245"/>
      <c r="F384" s="245"/>
      <c r="G384" s="245"/>
      <c r="H384" s="247"/>
      <c r="I384" s="247"/>
    </row>
    <row r="385" spans="1:9" s="188" customFormat="1" ht="13.8">
      <c r="A385" s="366"/>
      <c r="B385" s="243"/>
      <c r="C385" s="243"/>
      <c r="D385" s="244"/>
      <c r="E385" s="245"/>
      <c r="F385" s="245"/>
      <c r="G385" s="245"/>
      <c r="H385" s="247"/>
      <c r="I385" s="247"/>
    </row>
    <row r="386" spans="1:9" s="188" customFormat="1" ht="13.8">
      <c r="A386" s="366"/>
      <c r="B386" s="51" t="s">
        <v>283</v>
      </c>
      <c r="C386" s="51" t="s">
        <v>454</v>
      </c>
      <c r="D386" s="51" t="s">
        <v>455</v>
      </c>
      <c r="E386" s="452" t="s">
        <v>457</v>
      </c>
      <c r="F386" s="453" t="s">
        <v>318</v>
      </c>
      <c r="G386" s="453" t="s">
        <v>456</v>
      </c>
      <c r="H386" s="247"/>
      <c r="I386" s="247"/>
    </row>
    <row r="387" spans="1:9" s="188" customFormat="1" ht="13.8">
      <c r="A387" s="366"/>
      <c r="B387" s="243"/>
      <c r="C387" s="243"/>
      <c r="D387" s="244"/>
      <c r="E387" s="245"/>
      <c r="F387" s="245"/>
      <c r="G387" s="245"/>
      <c r="H387" s="247"/>
      <c r="I387" s="247"/>
    </row>
    <row r="388" spans="1:9" s="188" customFormat="1" ht="13.8">
      <c r="A388" s="366"/>
      <c r="B388" s="203" t="s">
        <v>191</v>
      </c>
      <c r="C388" s="256" t="s">
        <v>192</v>
      </c>
      <c r="D388" s="248"/>
      <c r="E388" s="200"/>
      <c r="F388" s="200"/>
      <c r="G388" s="201"/>
      <c r="H388" s="247"/>
      <c r="I388" s="247"/>
    </row>
    <row r="389" spans="1:9" s="188" customFormat="1" ht="13.8">
      <c r="A389" s="366"/>
      <c r="B389" s="203"/>
      <c r="C389" s="256"/>
      <c r="D389" s="248"/>
      <c r="E389" s="200"/>
      <c r="F389" s="200"/>
      <c r="G389" s="201"/>
      <c r="H389" s="247"/>
      <c r="I389" s="247"/>
    </row>
    <row r="390" spans="1:9" s="188" customFormat="1" ht="66" customHeight="1">
      <c r="A390" s="366"/>
      <c r="B390" s="234" t="s">
        <v>7</v>
      </c>
      <c r="C390" s="222" t="s">
        <v>193</v>
      </c>
      <c r="D390" s="212" t="s">
        <v>24</v>
      </c>
      <c r="E390" s="213">
        <v>56</v>
      </c>
      <c r="F390" s="213"/>
      <c r="G390" s="214">
        <f>ROUND(E390*F390,2)</f>
        <v>0</v>
      </c>
      <c r="H390" s="247"/>
      <c r="I390" s="247"/>
    </row>
    <row r="391" spans="1:9" s="188" customFormat="1" ht="13.8">
      <c r="A391" s="366"/>
      <c r="B391" s="367"/>
      <c r="C391" s="256"/>
      <c r="D391" s="248"/>
      <c r="E391" s="200"/>
      <c r="F391" s="200"/>
      <c r="G391" s="201"/>
      <c r="H391" s="247"/>
      <c r="I391" s="247"/>
    </row>
    <row r="392" spans="1:9" s="188" customFormat="1" ht="63" customHeight="1">
      <c r="A392" s="225"/>
      <c r="B392" s="236" t="s">
        <v>10</v>
      </c>
      <c r="C392" s="215" t="s">
        <v>194</v>
      </c>
      <c r="D392" s="212" t="s">
        <v>24</v>
      </c>
      <c r="E392" s="213">
        <v>53</v>
      </c>
      <c r="F392" s="213"/>
      <c r="G392" s="214">
        <f>ROUND(E392*F392,2)</f>
        <v>0</v>
      </c>
      <c r="H392" s="247"/>
      <c r="I392" s="247"/>
    </row>
    <row r="393" spans="1:9" s="188" customFormat="1" ht="13.8">
      <c r="A393" s="368"/>
      <c r="B393" s="216"/>
      <c r="C393" s="274"/>
      <c r="D393" s="275"/>
      <c r="E393" s="276"/>
      <c r="F393" s="276"/>
      <c r="G393" s="334"/>
      <c r="H393" s="247"/>
      <c r="I393" s="247"/>
    </row>
    <row r="394" spans="1:9" s="188" customFormat="1" ht="13.8">
      <c r="A394" s="368"/>
      <c r="B394" s="226"/>
      <c r="C394" s="226" t="s">
        <v>195</v>
      </c>
      <c r="D394" s="228"/>
      <c r="E394" s="229"/>
      <c r="F394" s="229"/>
      <c r="G394" s="229">
        <f>SUM(G390:G393)</f>
        <v>0</v>
      </c>
      <c r="H394" s="247"/>
      <c r="I394" s="247"/>
    </row>
    <row r="395" spans="1:9" s="188" customFormat="1" ht="13.8">
      <c r="A395" s="368"/>
      <c r="B395" s="243"/>
      <c r="C395" s="243"/>
      <c r="D395" s="244"/>
      <c r="E395" s="245"/>
      <c r="F395" s="245"/>
      <c r="G395" s="245"/>
      <c r="H395" s="247"/>
      <c r="I395" s="247"/>
    </row>
    <row r="396" spans="1:9" s="188" customFormat="1" ht="13.8">
      <c r="A396" s="368"/>
      <c r="B396" s="243"/>
      <c r="C396" s="243"/>
      <c r="D396" s="244"/>
      <c r="E396" s="245"/>
      <c r="F396" s="245"/>
      <c r="G396" s="245"/>
      <c r="H396" s="247"/>
      <c r="I396" s="247"/>
    </row>
    <row r="397" spans="1:9" s="188" customFormat="1" ht="13.8">
      <c r="A397" s="368"/>
      <c r="B397" s="51" t="s">
        <v>283</v>
      </c>
      <c r="C397" s="51" t="s">
        <v>454</v>
      </c>
      <c r="D397" s="51" t="s">
        <v>455</v>
      </c>
      <c r="E397" s="452" t="s">
        <v>457</v>
      </c>
      <c r="F397" s="453" t="s">
        <v>318</v>
      </c>
      <c r="G397" s="453" t="s">
        <v>456</v>
      </c>
      <c r="H397" s="247"/>
      <c r="I397" s="247"/>
    </row>
    <row r="398" spans="1:9" s="188" customFormat="1" ht="13.8">
      <c r="A398" s="368"/>
      <c r="B398" s="243"/>
      <c r="C398" s="243"/>
      <c r="D398" s="244"/>
      <c r="E398" s="245"/>
      <c r="F398" s="245"/>
      <c r="G398" s="245"/>
      <c r="H398" s="247"/>
      <c r="I398" s="247"/>
    </row>
    <row r="399" spans="1:9" s="188" customFormat="1" ht="13.8">
      <c r="A399" s="368"/>
      <c r="B399" s="203" t="s">
        <v>196</v>
      </c>
      <c r="C399" s="256" t="s">
        <v>197</v>
      </c>
      <c r="D399" s="248"/>
      <c r="E399" s="200"/>
      <c r="F399" s="200"/>
      <c r="G399" s="201"/>
      <c r="H399" s="247"/>
      <c r="I399" s="247"/>
    </row>
    <row r="400" spans="1:9" s="188" customFormat="1" ht="13.8">
      <c r="A400" s="369"/>
      <c r="B400" s="203"/>
      <c r="C400" s="256"/>
      <c r="D400" s="248"/>
      <c r="E400" s="200"/>
      <c r="F400" s="200"/>
      <c r="G400" s="201"/>
      <c r="H400" s="247"/>
      <c r="I400" s="247"/>
    </row>
    <row r="401" spans="1:9" s="188" customFormat="1" ht="77.25" customHeight="1">
      <c r="A401" s="369"/>
      <c r="B401" s="234" t="s">
        <v>7</v>
      </c>
      <c r="C401" s="257" t="s">
        <v>198</v>
      </c>
      <c r="D401" s="212" t="s">
        <v>24</v>
      </c>
      <c r="E401" s="213">
        <v>74</v>
      </c>
      <c r="F401" s="213"/>
      <c r="G401" s="214">
        <f>ROUND(E401*F401,2)</f>
        <v>0</v>
      </c>
      <c r="H401" s="247"/>
      <c r="I401" s="247"/>
    </row>
    <row r="402" spans="1:9" s="188" customFormat="1" ht="13.8">
      <c r="A402" s="247"/>
      <c r="B402" s="330"/>
      <c r="C402" s="370"/>
      <c r="D402" s="275"/>
      <c r="E402" s="276"/>
      <c r="F402" s="276"/>
      <c r="G402" s="334"/>
      <c r="H402" s="247"/>
      <c r="I402" s="247"/>
    </row>
    <row r="403" spans="1:9" s="188" customFormat="1" ht="78.75" customHeight="1">
      <c r="A403" s="247"/>
      <c r="B403" s="236" t="s">
        <v>10</v>
      </c>
      <c r="C403" s="257" t="s">
        <v>199</v>
      </c>
      <c r="D403" s="212" t="s">
        <v>24</v>
      </c>
      <c r="E403" s="213">
        <v>40</v>
      </c>
      <c r="F403" s="213"/>
      <c r="G403" s="214">
        <f>ROUND(E403*F403,2)</f>
        <v>0</v>
      </c>
      <c r="H403" s="247"/>
      <c r="I403" s="247"/>
    </row>
    <row r="404" spans="1:9" s="188" customFormat="1" ht="13.8">
      <c r="A404" s="247"/>
      <c r="B404" s="330"/>
      <c r="C404" s="370"/>
      <c r="D404" s="275"/>
      <c r="E404" s="276"/>
      <c r="F404" s="276"/>
      <c r="G404" s="334"/>
      <c r="H404" s="247"/>
      <c r="I404" s="247"/>
    </row>
    <row r="405" spans="1:9" s="188" customFormat="1" ht="80.25" customHeight="1">
      <c r="A405" s="371"/>
      <c r="B405" s="236" t="s">
        <v>13</v>
      </c>
      <c r="C405" s="328" t="s">
        <v>200</v>
      </c>
      <c r="D405" s="212" t="s">
        <v>24</v>
      </c>
      <c r="E405" s="213">
        <v>29</v>
      </c>
      <c r="F405" s="213"/>
      <c r="G405" s="214">
        <f>ROUND(E405*F405,2)</f>
        <v>0</v>
      </c>
      <c r="H405" s="247"/>
      <c r="I405" s="247"/>
    </row>
    <row r="406" spans="1:9" s="188" customFormat="1" ht="13.8">
      <c r="A406" s="371"/>
      <c r="B406" s="330"/>
      <c r="C406" s="370"/>
      <c r="D406" s="275"/>
      <c r="E406" s="276"/>
      <c r="F406" s="276"/>
      <c r="G406" s="334"/>
      <c r="H406" s="247"/>
      <c r="I406" s="247"/>
    </row>
    <row r="407" spans="1:9" s="188" customFormat="1" ht="99" customHeight="1">
      <c r="A407" s="372"/>
      <c r="B407" s="236" t="s">
        <v>16</v>
      </c>
      <c r="C407" s="328" t="s">
        <v>201</v>
      </c>
      <c r="D407" s="212" t="s">
        <v>24</v>
      </c>
      <c r="E407" s="213">
        <v>128</v>
      </c>
      <c r="F407" s="213"/>
      <c r="G407" s="214">
        <f>ROUND(E407*F407,2)</f>
        <v>0</v>
      </c>
      <c r="H407" s="373"/>
      <c r="I407" s="373"/>
    </row>
    <row r="408" spans="1:9" s="188" customFormat="1" ht="13.8">
      <c r="A408" s="193"/>
      <c r="B408" s="374"/>
      <c r="C408" s="328"/>
      <c r="D408" s="212"/>
      <c r="E408" s="213"/>
      <c r="F408" s="213"/>
      <c r="G408" s="214"/>
    </row>
    <row r="409" spans="1:9" s="188" customFormat="1" ht="13.8">
      <c r="A409" s="193"/>
      <c r="B409" s="226"/>
      <c r="C409" s="375" t="s">
        <v>202</v>
      </c>
      <c r="D409" s="228"/>
      <c r="E409" s="229"/>
      <c r="F409" s="229"/>
      <c r="G409" s="229">
        <f>SUM(G401:G408)</f>
        <v>0</v>
      </c>
    </row>
    <row r="410" spans="1:9" s="188" customFormat="1" ht="13.8">
      <c r="A410" s="193"/>
      <c r="B410" s="243"/>
      <c r="C410" s="376"/>
      <c r="D410" s="244"/>
      <c r="E410" s="245"/>
      <c r="F410" s="245"/>
      <c r="G410" s="245"/>
    </row>
    <row r="411" spans="1:9" s="188" customFormat="1" ht="13.8">
      <c r="A411" s="193"/>
      <c r="B411" s="243"/>
      <c r="C411" s="376"/>
      <c r="D411" s="244"/>
      <c r="E411" s="245"/>
      <c r="F411" s="245"/>
      <c r="G411" s="245"/>
    </row>
    <row r="412" spans="1:9" s="188" customFormat="1" ht="13.8">
      <c r="A412" s="193"/>
      <c r="B412" s="51" t="s">
        <v>283</v>
      </c>
      <c r="C412" s="51" t="s">
        <v>454</v>
      </c>
      <c r="D412" s="51" t="s">
        <v>455</v>
      </c>
      <c r="E412" s="452" t="s">
        <v>457</v>
      </c>
      <c r="F412" s="453" t="s">
        <v>318</v>
      </c>
      <c r="G412" s="453" t="s">
        <v>456</v>
      </c>
    </row>
    <row r="413" spans="1:9" s="188" customFormat="1" ht="13.8">
      <c r="A413" s="193"/>
      <c r="B413" s="243"/>
      <c r="C413" s="376"/>
      <c r="D413" s="244"/>
      <c r="E413" s="245"/>
      <c r="F413" s="245"/>
      <c r="G413" s="245"/>
    </row>
    <row r="414" spans="1:9" s="188" customFormat="1" ht="15" customHeight="1">
      <c r="A414" s="193"/>
      <c r="B414" s="203" t="s">
        <v>203</v>
      </c>
      <c r="C414" s="256" t="s">
        <v>204</v>
      </c>
      <c r="D414" s="248"/>
      <c r="E414" s="200"/>
      <c r="F414" s="200"/>
      <c r="G414" s="201"/>
    </row>
    <row r="415" spans="1:9" s="188" customFormat="1" ht="15" customHeight="1">
      <c r="A415" s="193"/>
      <c r="B415" s="250"/>
      <c r="C415" s="377"/>
      <c r="D415" s="252"/>
      <c r="E415" s="253"/>
      <c r="F415" s="253"/>
      <c r="G415" s="254"/>
    </row>
    <row r="416" spans="1:9" s="188" customFormat="1" ht="112.8" customHeight="1">
      <c r="A416" s="193"/>
      <c r="B416" s="237" t="s">
        <v>7</v>
      </c>
      <c r="C416" s="378" t="s">
        <v>205</v>
      </c>
      <c r="D416" s="219" t="s">
        <v>24</v>
      </c>
      <c r="E416" s="220">
        <v>74</v>
      </c>
      <c r="F416" s="220"/>
      <c r="G416" s="221">
        <f>ROUND(E416*F416,2)</f>
        <v>0</v>
      </c>
    </row>
    <row r="417" spans="1:7" s="188" customFormat="1" ht="36" customHeight="1">
      <c r="A417" s="193"/>
      <c r="B417" s="341"/>
      <c r="C417" s="379" t="s">
        <v>206</v>
      </c>
      <c r="D417" s="258" t="s">
        <v>84</v>
      </c>
      <c r="E417" s="259">
        <v>50</v>
      </c>
      <c r="F417" s="259"/>
      <c r="G417" s="260">
        <f>ROUND(E417*F417,2)</f>
        <v>0</v>
      </c>
    </row>
    <row r="418" spans="1:7" s="188" customFormat="1" ht="13.8">
      <c r="A418" s="193"/>
      <c r="B418" s="236"/>
      <c r="C418" s="328"/>
      <c r="D418" s="212"/>
      <c r="E418" s="213"/>
      <c r="F418" s="213"/>
      <c r="G418" s="214"/>
    </row>
    <row r="419" spans="1:7" s="188" customFormat="1" ht="94.5" customHeight="1">
      <c r="A419" s="193"/>
      <c r="B419" s="237" t="s">
        <v>10</v>
      </c>
      <c r="C419" s="378" t="s">
        <v>207</v>
      </c>
      <c r="D419" s="219"/>
      <c r="E419" s="220"/>
      <c r="F419" s="220"/>
      <c r="G419" s="221"/>
    </row>
    <row r="420" spans="1:7" s="188" customFormat="1" ht="16.8">
      <c r="A420" s="193"/>
      <c r="B420" s="237"/>
      <c r="C420" s="285" t="s">
        <v>208</v>
      </c>
      <c r="D420" s="219" t="s">
        <v>24</v>
      </c>
      <c r="E420" s="220">
        <v>104</v>
      </c>
      <c r="F420" s="220"/>
      <c r="G420" s="221">
        <f>ROUND(E420*F420,2)</f>
        <v>0</v>
      </c>
    </row>
    <row r="421" spans="1:7" s="188" customFormat="1" ht="16.8">
      <c r="A421" s="193"/>
      <c r="B421" s="341"/>
      <c r="C421" s="272" t="s">
        <v>209</v>
      </c>
      <c r="D421" s="258" t="s">
        <v>84</v>
      </c>
      <c r="E421" s="259">
        <v>84</v>
      </c>
      <c r="F421" s="259"/>
      <c r="G421" s="260">
        <f>ROUND(E421*F421,2)</f>
        <v>0</v>
      </c>
    </row>
    <row r="422" spans="1:7" s="188" customFormat="1" ht="13.8">
      <c r="A422" s="193"/>
      <c r="B422" s="237"/>
      <c r="C422" s="380"/>
      <c r="D422" s="219"/>
      <c r="E422" s="220"/>
      <c r="F422" s="220"/>
      <c r="G422" s="221"/>
    </row>
    <row r="423" spans="1:7" s="188" customFormat="1" ht="13.8">
      <c r="A423" s="193"/>
      <c r="B423" s="226"/>
      <c r="C423" s="375" t="s">
        <v>210</v>
      </c>
      <c r="D423" s="228"/>
      <c r="E423" s="229"/>
      <c r="F423" s="229"/>
      <c r="G423" s="229">
        <f>SUM(G416:G422)</f>
        <v>0</v>
      </c>
    </row>
    <row r="424" spans="1:7" s="188" customFormat="1" ht="13.8">
      <c r="A424" s="193"/>
      <c r="B424" s="243"/>
      <c r="C424" s="376"/>
      <c r="D424" s="244"/>
      <c r="E424" s="245"/>
      <c r="F424" s="245"/>
      <c r="G424" s="245"/>
    </row>
    <row r="425" spans="1:7" s="188" customFormat="1" ht="13.8">
      <c r="A425" s="193"/>
      <c r="B425" s="237"/>
      <c r="C425" s="380"/>
      <c r="D425" s="219"/>
      <c r="E425" s="220"/>
      <c r="F425" s="220"/>
      <c r="G425" s="221"/>
    </row>
    <row r="426" spans="1:7" s="188" customFormat="1" ht="13.8">
      <c r="A426" s="193"/>
      <c r="B426" s="51" t="s">
        <v>283</v>
      </c>
      <c r="C426" s="51" t="s">
        <v>454</v>
      </c>
      <c r="D426" s="51" t="s">
        <v>455</v>
      </c>
      <c r="E426" s="452" t="s">
        <v>457</v>
      </c>
      <c r="F426" s="453" t="s">
        <v>318</v>
      </c>
      <c r="G426" s="453" t="s">
        <v>456</v>
      </c>
    </row>
    <row r="427" spans="1:7" s="188" customFormat="1" ht="13.8">
      <c r="A427" s="193"/>
      <c r="B427" s="237"/>
      <c r="C427" s="380"/>
      <c r="D427" s="219"/>
      <c r="E427" s="220"/>
      <c r="F427" s="220"/>
      <c r="G427" s="221"/>
    </row>
    <row r="428" spans="1:7" s="188" customFormat="1" ht="13.8">
      <c r="A428" s="193"/>
      <c r="B428" s="203" t="s">
        <v>211</v>
      </c>
      <c r="C428" s="256" t="s">
        <v>212</v>
      </c>
      <c r="D428" s="219"/>
      <c r="E428" s="220"/>
      <c r="F428" s="220"/>
      <c r="G428" s="221"/>
    </row>
    <row r="429" spans="1:7" s="188" customFormat="1" ht="13.8">
      <c r="A429" s="193"/>
      <c r="B429" s="237"/>
      <c r="C429" s="380"/>
      <c r="D429" s="219"/>
      <c r="E429" s="220"/>
      <c r="F429" s="220"/>
      <c r="G429" s="221"/>
    </row>
    <row r="430" spans="1:7" s="188" customFormat="1" ht="156.6" customHeight="1">
      <c r="A430" s="193"/>
      <c r="B430" s="236" t="s">
        <v>7</v>
      </c>
      <c r="C430" s="381" t="s">
        <v>213</v>
      </c>
      <c r="D430" s="212" t="s">
        <v>24</v>
      </c>
      <c r="E430" s="213">
        <v>112</v>
      </c>
      <c r="F430" s="213"/>
      <c r="G430" s="214">
        <f>ROUND(E430*F430,2)</f>
        <v>0</v>
      </c>
    </row>
    <row r="431" spans="1:7" s="188" customFormat="1" ht="13.8">
      <c r="A431" s="193"/>
      <c r="B431" s="237"/>
      <c r="C431" s="380"/>
      <c r="D431" s="219"/>
      <c r="E431" s="220"/>
      <c r="F431" s="220"/>
      <c r="G431" s="221"/>
    </row>
    <row r="432" spans="1:7" s="188" customFormat="1" ht="13.8">
      <c r="A432" s="193"/>
      <c r="B432" s="226"/>
      <c r="C432" s="375" t="s">
        <v>214</v>
      </c>
      <c r="D432" s="228"/>
      <c r="E432" s="229"/>
      <c r="F432" s="229"/>
      <c r="G432" s="229">
        <f>SUM(G430:G431)</f>
        <v>0</v>
      </c>
    </row>
    <row r="433" spans="1:7" s="188" customFormat="1" ht="13.8">
      <c r="A433" s="193"/>
      <c r="B433" s="243"/>
      <c r="C433" s="376"/>
      <c r="D433" s="244"/>
      <c r="E433" s="245"/>
      <c r="F433" s="245"/>
      <c r="G433" s="245"/>
    </row>
    <row r="434" spans="1:7" s="188" customFormat="1" ht="13.8">
      <c r="A434" s="193"/>
      <c r="B434" s="243"/>
      <c r="C434" s="376"/>
      <c r="D434" s="244"/>
      <c r="E434" s="245"/>
      <c r="F434" s="245"/>
      <c r="G434" s="245"/>
    </row>
    <row r="435" spans="1:7" s="188" customFormat="1" ht="13.8">
      <c r="A435" s="193"/>
      <c r="B435" s="51" t="s">
        <v>283</v>
      </c>
      <c r="C435" s="51" t="s">
        <v>454</v>
      </c>
      <c r="D435" s="51" t="s">
        <v>455</v>
      </c>
      <c r="E435" s="452" t="s">
        <v>457</v>
      </c>
      <c r="F435" s="453" t="s">
        <v>318</v>
      </c>
      <c r="G435" s="453" t="s">
        <v>456</v>
      </c>
    </row>
    <row r="436" spans="1:7" s="188" customFormat="1" ht="13.8">
      <c r="A436" s="193"/>
      <c r="B436" s="243"/>
      <c r="C436" s="376"/>
      <c r="D436" s="244"/>
      <c r="E436" s="245"/>
      <c r="F436" s="245"/>
      <c r="G436" s="245"/>
    </row>
    <row r="437" spans="1:7" s="188" customFormat="1" ht="13.8">
      <c r="A437" s="193"/>
      <c r="B437" s="203" t="s">
        <v>215</v>
      </c>
      <c r="C437" s="256" t="s">
        <v>216</v>
      </c>
      <c r="D437" s="248"/>
      <c r="E437" s="200"/>
      <c r="F437" s="200"/>
      <c r="G437" s="201"/>
    </row>
    <row r="438" spans="1:7" s="188" customFormat="1" ht="13.8">
      <c r="A438" s="193"/>
      <c r="B438" s="203"/>
      <c r="C438" s="256"/>
      <c r="D438" s="248"/>
      <c r="E438" s="200"/>
      <c r="F438" s="200"/>
      <c r="G438" s="201"/>
    </row>
    <row r="439" spans="1:7" s="188" customFormat="1" ht="94.5" customHeight="1">
      <c r="A439" s="193"/>
      <c r="B439" s="236" t="s">
        <v>7</v>
      </c>
      <c r="C439" s="215" t="s">
        <v>217</v>
      </c>
      <c r="D439" s="212" t="s">
        <v>24</v>
      </c>
      <c r="E439" s="213">
        <v>524</v>
      </c>
      <c r="F439" s="213"/>
      <c r="G439" s="214">
        <f>ROUND(E439*F439,2)</f>
        <v>0</v>
      </c>
    </row>
    <row r="440" spans="1:7" s="188" customFormat="1" ht="13.8">
      <c r="A440" s="193"/>
      <c r="B440" s="382"/>
      <c r="C440" s="274"/>
      <c r="D440" s="275"/>
      <c r="E440" s="276"/>
      <c r="F440" s="276"/>
      <c r="G440" s="334"/>
    </row>
    <row r="441" spans="1:7" s="188" customFormat="1" ht="82.5" customHeight="1">
      <c r="A441" s="193"/>
      <c r="B441" s="236" t="s">
        <v>10</v>
      </c>
      <c r="C441" s="215" t="s">
        <v>218</v>
      </c>
      <c r="D441" s="212" t="s">
        <v>24</v>
      </c>
      <c r="E441" s="213">
        <v>255</v>
      </c>
      <c r="F441" s="213"/>
      <c r="G441" s="214">
        <f>ROUND(E441*F441,2)</f>
        <v>0</v>
      </c>
    </row>
    <row r="442" spans="1:7" s="188" customFormat="1" ht="13.8">
      <c r="A442" s="193"/>
      <c r="B442" s="383"/>
      <c r="C442" s="274"/>
      <c r="D442" s="275"/>
      <c r="E442" s="276"/>
      <c r="F442" s="276"/>
      <c r="G442" s="334"/>
    </row>
    <row r="443" spans="1:7" s="188" customFormat="1" ht="13.8">
      <c r="A443" s="193"/>
      <c r="B443" s="226"/>
      <c r="C443" s="375" t="s">
        <v>219</v>
      </c>
      <c r="D443" s="228"/>
      <c r="E443" s="229"/>
      <c r="F443" s="229"/>
      <c r="G443" s="229">
        <f>SUM(G439:G442)</f>
        <v>0</v>
      </c>
    </row>
    <row r="444" spans="1:7" s="188" customFormat="1" ht="13.8">
      <c r="A444" s="193"/>
      <c r="B444" s="243"/>
      <c r="C444" s="376"/>
      <c r="D444" s="244"/>
      <c r="E444" s="245"/>
      <c r="F444" s="245"/>
      <c r="G444" s="245"/>
    </row>
    <row r="445" spans="1:7" s="183" customFormat="1" ht="13.8">
      <c r="A445" s="193"/>
      <c r="B445" s="243"/>
      <c r="C445" s="376"/>
      <c r="D445" s="244"/>
      <c r="E445" s="245"/>
      <c r="F445" s="245"/>
      <c r="G445" s="245"/>
    </row>
    <row r="446" spans="1:7" s="183" customFormat="1" ht="13.8">
      <c r="A446" s="193"/>
      <c r="B446" s="51" t="s">
        <v>283</v>
      </c>
      <c r="C446" s="51" t="s">
        <v>454</v>
      </c>
      <c r="D446" s="51" t="s">
        <v>455</v>
      </c>
      <c r="E446" s="452" t="s">
        <v>457</v>
      </c>
      <c r="F446" s="453" t="s">
        <v>318</v>
      </c>
      <c r="G446" s="453" t="s">
        <v>456</v>
      </c>
    </row>
    <row r="447" spans="1:7" s="183" customFormat="1" ht="13.8">
      <c r="A447" s="193"/>
      <c r="B447" s="243"/>
      <c r="C447" s="376"/>
      <c r="D447" s="244"/>
      <c r="E447" s="245"/>
      <c r="F447" s="245"/>
      <c r="G447" s="245"/>
    </row>
    <row r="448" spans="1:7" s="183" customFormat="1" ht="13.8">
      <c r="A448" s="193"/>
      <c r="B448" s="203" t="s">
        <v>220</v>
      </c>
      <c r="C448" s="256" t="s">
        <v>221</v>
      </c>
      <c r="D448" s="248"/>
      <c r="E448" s="200"/>
      <c r="F448" s="200"/>
      <c r="G448" s="201"/>
    </row>
    <row r="449" spans="1:13" s="188" customFormat="1" ht="13.8">
      <c r="A449" s="193"/>
      <c r="B449" s="280"/>
      <c r="C449" s="274"/>
      <c r="D449" s="275"/>
      <c r="E449" s="276"/>
      <c r="F449" s="276"/>
      <c r="G449" s="334"/>
    </row>
    <row r="450" spans="1:13" s="188" customFormat="1" ht="49.5" customHeight="1">
      <c r="A450" s="193"/>
      <c r="B450" s="236" t="s">
        <v>7</v>
      </c>
      <c r="C450" s="215" t="s">
        <v>222</v>
      </c>
      <c r="D450" s="212" t="s">
        <v>223</v>
      </c>
      <c r="E450" s="213">
        <v>385</v>
      </c>
      <c r="F450" s="213"/>
      <c r="G450" s="214">
        <f>ROUND(E450*F450,2)</f>
        <v>0</v>
      </c>
    </row>
    <row r="451" spans="1:13" s="188" customFormat="1" ht="13.8">
      <c r="A451" s="193"/>
      <c r="B451" s="237"/>
      <c r="C451" s="238"/>
      <c r="D451" s="219"/>
      <c r="E451" s="220"/>
      <c r="F451" s="220"/>
      <c r="G451" s="221"/>
    </row>
    <row r="452" spans="1:13" s="188" customFormat="1" ht="96.6">
      <c r="A452" s="193"/>
      <c r="B452" s="430" t="s">
        <v>10</v>
      </c>
      <c r="C452" s="431" t="s">
        <v>433</v>
      </c>
      <c r="D452" s="432" t="s">
        <v>9</v>
      </c>
      <c r="E452" s="213">
        <v>5</v>
      </c>
      <c r="F452" s="213"/>
      <c r="G452" s="214">
        <f>ROUND(E452*F452,2)</f>
        <v>0</v>
      </c>
    </row>
    <row r="453" spans="1:13" s="188" customFormat="1" ht="13.8">
      <c r="A453" s="193"/>
      <c r="B453" s="433"/>
      <c r="C453" s="434"/>
      <c r="D453" s="435"/>
      <c r="E453" s="220"/>
      <c r="F453" s="220"/>
      <c r="G453" s="221"/>
    </row>
    <row r="454" spans="1:13" s="443" customFormat="1" ht="69">
      <c r="A454" s="444"/>
      <c r="B454" s="430" t="s">
        <v>13</v>
      </c>
      <c r="C454" s="431" t="s">
        <v>452</v>
      </c>
      <c r="D454" s="432" t="s">
        <v>9</v>
      </c>
      <c r="E454" s="440">
        <v>2</v>
      </c>
      <c r="F454" s="440"/>
      <c r="G454" s="441">
        <f>ROUND(E454*F454,2)</f>
        <v>0</v>
      </c>
    </row>
    <row r="455" spans="1:13" s="188" customFormat="1" ht="13.8">
      <c r="A455" s="193"/>
      <c r="B455" s="383"/>
      <c r="C455" s="274"/>
      <c r="D455" s="275"/>
      <c r="E455" s="276"/>
      <c r="F455" s="276"/>
      <c r="G455" s="334"/>
    </row>
    <row r="456" spans="1:13" s="188" customFormat="1" ht="13.8">
      <c r="A456" s="193"/>
      <c r="B456" s="226"/>
      <c r="C456" s="226" t="s">
        <v>224</v>
      </c>
      <c r="D456" s="228"/>
      <c r="E456" s="229"/>
      <c r="F456" s="229"/>
      <c r="G456" s="229">
        <f>SUM(G450:G455)</f>
        <v>0</v>
      </c>
    </row>
    <row r="457" spans="1:13" s="186" customFormat="1" ht="13.8">
      <c r="A457" s="193"/>
      <c r="B457" s="243"/>
      <c r="C457" s="246"/>
      <c r="D457" s="244"/>
      <c r="E457" s="245"/>
      <c r="F457" s="245"/>
      <c r="G457" s="245"/>
    </row>
    <row r="458" spans="1:13" s="186" customFormat="1" ht="13.8">
      <c r="A458" s="193"/>
      <c r="B458" s="243"/>
      <c r="C458" s="384" t="s">
        <v>225</v>
      </c>
      <c r="D458" s="244"/>
      <c r="E458" s="245"/>
      <c r="F458" s="245"/>
      <c r="G458" s="245"/>
    </row>
    <row r="459" spans="1:13" s="186" customFormat="1" ht="13.8">
      <c r="A459" s="193"/>
      <c r="B459" s="243"/>
      <c r="C459" s="246"/>
      <c r="D459" s="244"/>
      <c r="E459" s="245"/>
      <c r="F459" s="245"/>
      <c r="G459" s="245"/>
    </row>
    <row r="460" spans="1:13" s="186" customFormat="1" ht="15" customHeight="1">
      <c r="A460" s="193"/>
      <c r="B460" s="348"/>
      <c r="C460" s="385"/>
      <c r="D460" s="278"/>
      <c r="E460" s="304"/>
      <c r="F460" s="304"/>
      <c r="G460" s="305"/>
    </row>
    <row r="461" spans="1:13" s="188" customFormat="1" ht="13.8">
      <c r="A461" s="193"/>
      <c r="B461" s="386" t="str">
        <f>B4</f>
        <v>I).</v>
      </c>
      <c r="C461" s="202" t="str">
        <f>C4</f>
        <v>PRIPREMNI RADOVI</v>
      </c>
      <c r="D461" s="248"/>
      <c r="E461" s="200"/>
      <c r="F461" s="200"/>
      <c r="G461" s="207">
        <f>G18</f>
        <v>0</v>
      </c>
    </row>
    <row r="462" spans="1:13" s="188" customFormat="1" ht="13.8">
      <c r="A462" s="193"/>
      <c r="B462" s="386" t="str">
        <f>B23</f>
        <v>II).</v>
      </c>
      <c r="C462" s="202" t="s">
        <v>226</v>
      </c>
      <c r="D462" s="248"/>
      <c r="E462" s="200"/>
      <c r="F462" s="200"/>
      <c r="G462" s="207">
        <f>G49</f>
        <v>0</v>
      </c>
    </row>
    <row r="463" spans="1:13" s="186" customFormat="1" ht="13.8">
      <c r="A463" s="193"/>
      <c r="B463" s="386" t="str">
        <f>B54</f>
        <v>III).</v>
      </c>
      <c r="C463" s="202" t="str">
        <f>C54</f>
        <v>ZEMLJANI RADOVI</v>
      </c>
      <c r="D463" s="248"/>
      <c r="E463" s="200"/>
      <c r="F463" s="200"/>
      <c r="G463" s="207">
        <f>G72</f>
        <v>0</v>
      </c>
    </row>
    <row r="464" spans="1:13" s="186" customFormat="1" ht="13.8">
      <c r="A464" s="193"/>
      <c r="B464" s="386" t="str">
        <f>B77</f>
        <v>IV).</v>
      </c>
      <c r="C464" s="202" t="str">
        <f>C77</f>
        <v>BETONSKI RADOVI</v>
      </c>
      <c r="D464" s="248"/>
      <c r="E464" s="200"/>
      <c r="F464" s="200"/>
      <c r="G464" s="207">
        <f>G113</f>
        <v>0</v>
      </c>
      <c r="I464" s="185"/>
      <c r="J464" s="188"/>
      <c r="K464" s="185"/>
      <c r="L464" s="414"/>
      <c r="M464" s="185"/>
    </row>
    <row r="465" spans="1:13" s="186" customFormat="1" ht="13.8">
      <c r="A465" s="193"/>
      <c r="B465" s="386" t="str">
        <f>B118</f>
        <v>V).</v>
      </c>
      <c r="C465" s="202" t="str">
        <f>C118</f>
        <v>ARMIRAČKI RADOVI</v>
      </c>
      <c r="D465" s="248"/>
      <c r="E465" s="200"/>
      <c r="F465" s="200"/>
      <c r="G465" s="207">
        <f>G124</f>
        <v>0</v>
      </c>
      <c r="I465" s="185"/>
      <c r="J465" s="188"/>
      <c r="K465" s="185"/>
      <c r="L465" s="414"/>
      <c r="M465" s="185"/>
    </row>
    <row r="466" spans="1:13" s="186" customFormat="1" ht="13.8">
      <c r="A466" s="193"/>
      <c r="B466" s="386" t="str">
        <f>B129</f>
        <v>VI).</v>
      </c>
      <c r="C466" s="202" t="s">
        <v>73</v>
      </c>
      <c r="D466" s="248"/>
      <c r="E466" s="200"/>
      <c r="F466" s="200"/>
      <c r="G466" s="207">
        <f>G162</f>
        <v>0</v>
      </c>
      <c r="I466" s="185"/>
      <c r="J466" s="188"/>
      <c r="K466" s="185"/>
      <c r="L466" s="414"/>
      <c r="M466" s="185"/>
    </row>
    <row r="467" spans="1:13" s="188" customFormat="1" ht="13.8">
      <c r="A467" s="193"/>
      <c r="B467" s="386" t="str">
        <f>B167</f>
        <v>VII).</v>
      </c>
      <c r="C467" s="202" t="str">
        <f>C167</f>
        <v>ZIDARSKI RADOVI</v>
      </c>
      <c r="D467" s="248"/>
      <c r="E467" s="200"/>
      <c r="F467" s="200"/>
      <c r="G467" s="207">
        <f>G200</f>
        <v>0</v>
      </c>
      <c r="I467" s="185"/>
      <c r="K467" s="185"/>
      <c r="L467" s="414"/>
      <c r="M467" s="185"/>
    </row>
    <row r="468" spans="1:13" s="188" customFormat="1" ht="13.8">
      <c r="A468" s="193"/>
      <c r="B468" s="386" t="str">
        <f>B205</f>
        <v>VIII).</v>
      </c>
      <c r="C468" s="202" t="str">
        <f>C205</f>
        <v>IZOLATERSKI RADOVI</v>
      </c>
      <c r="D468" s="248"/>
      <c r="E468" s="200"/>
      <c r="F468" s="200"/>
      <c r="G468" s="207">
        <f>G235</f>
        <v>0</v>
      </c>
      <c r="I468" s="185"/>
      <c r="K468" s="185"/>
      <c r="L468" s="414"/>
      <c r="M468" s="185"/>
    </row>
    <row r="469" spans="1:13" s="188" customFormat="1" ht="13.8">
      <c r="A469" s="193"/>
      <c r="B469" s="386" t="str">
        <f>B240</f>
        <v>IX).</v>
      </c>
      <c r="C469" s="202" t="str">
        <f>C240</f>
        <v>TESARSKI RADOVI</v>
      </c>
      <c r="D469" s="248"/>
      <c r="E469" s="200"/>
      <c r="F469" s="200"/>
      <c r="G469" s="207">
        <f>G251</f>
        <v>0</v>
      </c>
      <c r="I469" s="185"/>
      <c r="K469" s="185"/>
      <c r="L469" s="414"/>
      <c r="M469" s="185"/>
    </row>
    <row r="470" spans="1:13" s="188" customFormat="1" ht="13.8">
      <c r="A470" s="193"/>
      <c r="B470" s="386" t="str">
        <f>B256</f>
        <v>X).</v>
      </c>
      <c r="C470" s="202" t="str">
        <f>C256</f>
        <v>KROVOPOKRIVAČKI RADOVI</v>
      </c>
      <c r="D470" s="248"/>
      <c r="E470" s="200"/>
      <c r="F470" s="200"/>
      <c r="G470" s="245">
        <f>G260</f>
        <v>0</v>
      </c>
    </row>
    <row r="471" spans="1:13" s="188" customFormat="1" ht="13.8">
      <c r="A471" s="193"/>
      <c r="B471" s="386" t="str">
        <f>B265</f>
        <v>XI).</v>
      </c>
      <c r="C471" s="202" t="str">
        <f>C265</f>
        <v>LIMARSKI RADOVI</v>
      </c>
      <c r="D471" s="248"/>
      <c r="E471" s="200"/>
      <c r="F471" s="200"/>
      <c r="G471" s="207">
        <f>G287</f>
        <v>0</v>
      </c>
    </row>
    <row r="472" spans="1:13" s="188" customFormat="1" ht="13.8">
      <c r="A472" s="193"/>
      <c r="B472" s="386" t="str">
        <f>B292</f>
        <v>XII).</v>
      </c>
      <c r="C472" s="202" t="str">
        <f>C292</f>
        <v>VANJSKA STOLARIJA (PVC)</v>
      </c>
      <c r="D472" s="248"/>
      <c r="E472" s="200"/>
      <c r="F472" s="200"/>
      <c r="G472" s="207">
        <f>G336</f>
        <v>0</v>
      </c>
    </row>
    <row r="473" spans="1:13" s="188" customFormat="1" ht="13.5" customHeight="1">
      <c r="A473" s="193"/>
      <c r="B473" s="387" t="str">
        <f>B341</f>
        <v>XIII).</v>
      </c>
      <c r="C473" s="388" t="s">
        <v>174</v>
      </c>
      <c r="D473" s="248"/>
      <c r="E473" s="200"/>
      <c r="F473" s="200"/>
      <c r="G473" s="207">
        <f>G368</f>
        <v>0</v>
      </c>
    </row>
    <row r="474" spans="1:13" s="188" customFormat="1" ht="13.5" customHeight="1">
      <c r="A474" s="193"/>
      <c r="B474" s="387" t="str">
        <f>B373</f>
        <v>XIV).</v>
      </c>
      <c r="C474" s="388" t="str">
        <f>C373</f>
        <v>BRAVARSKI RADOVI</v>
      </c>
      <c r="D474" s="248"/>
      <c r="E474" s="200"/>
      <c r="F474" s="200"/>
      <c r="G474" s="207">
        <f>G383</f>
        <v>0</v>
      </c>
    </row>
    <row r="475" spans="1:13" s="188" customFormat="1" ht="13.5" customHeight="1">
      <c r="A475" s="193"/>
      <c r="B475" s="389" t="str">
        <f>B388</f>
        <v>XV).</v>
      </c>
      <c r="C475" s="202" t="str">
        <f>C388</f>
        <v>GIPSKARTONSKI RADOVI</v>
      </c>
      <c r="D475" s="248"/>
      <c r="E475" s="200"/>
      <c r="F475" s="200"/>
      <c r="G475" s="207">
        <f>G394</f>
        <v>0</v>
      </c>
    </row>
    <row r="476" spans="1:13" s="188" customFormat="1" ht="13.8">
      <c r="A476" s="193"/>
      <c r="B476" s="389" t="str">
        <f>B399</f>
        <v>XVI).</v>
      </c>
      <c r="C476" s="202" t="str">
        <f>C399</f>
        <v>KERAMIČARSKI RADOVI</v>
      </c>
      <c r="D476" s="248"/>
      <c r="E476" s="200"/>
      <c r="F476" s="200"/>
      <c r="G476" s="207">
        <f>G409</f>
        <v>0</v>
      </c>
    </row>
    <row r="477" spans="1:13" s="188" customFormat="1" ht="13.8">
      <c r="A477" s="193"/>
      <c r="B477" s="389" t="str">
        <f>B414</f>
        <v>XVII).</v>
      </c>
      <c r="C477" s="202" t="s">
        <v>204</v>
      </c>
      <c r="D477" s="248"/>
      <c r="E477" s="200"/>
      <c r="F477" s="200"/>
      <c r="G477" s="207">
        <f>G423</f>
        <v>0</v>
      </c>
    </row>
    <row r="478" spans="1:13" s="188" customFormat="1" ht="13.8">
      <c r="A478" s="193"/>
      <c r="B478" s="389" t="str">
        <f>B428</f>
        <v>XVIII).</v>
      </c>
      <c r="C478" s="202" t="str">
        <f>C428</f>
        <v>OVJEŠENA VENTILIRANA PROČELJA</v>
      </c>
      <c r="D478" s="248"/>
      <c r="E478" s="200"/>
      <c r="F478" s="200"/>
      <c r="G478" s="207">
        <f>G432</f>
        <v>0</v>
      </c>
    </row>
    <row r="479" spans="1:13" s="188" customFormat="1" ht="13.8">
      <c r="A479" s="193"/>
      <c r="B479" s="389" t="str">
        <f>B437</f>
        <v>XIX).</v>
      </c>
      <c r="C479" s="202" t="str">
        <f>C437</f>
        <v>SOBOSLIKARSKI RADOVI</v>
      </c>
      <c r="D479" s="248"/>
      <c r="E479" s="200"/>
      <c r="F479" s="200"/>
      <c r="G479" s="207">
        <f>G443</f>
        <v>0</v>
      </c>
    </row>
    <row r="480" spans="1:13" s="188" customFormat="1" ht="13.8">
      <c r="A480" s="193"/>
      <c r="B480" s="390" t="str">
        <f>B448</f>
        <v>XX).</v>
      </c>
      <c r="C480" s="391" t="str">
        <f>C448</f>
        <v>RAZNI RADOVI</v>
      </c>
      <c r="D480" s="252"/>
      <c r="E480" s="253"/>
      <c r="F480" s="253"/>
      <c r="G480" s="392">
        <f>G456</f>
        <v>0</v>
      </c>
    </row>
    <row r="481" spans="1:7" s="188" customFormat="1" ht="13.8">
      <c r="A481" s="193"/>
      <c r="B481" s="393"/>
      <c r="C481" s="394" t="s">
        <v>227</v>
      </c>
      <c r="D481" s="395"/>
      <c r="E481" s="396"/>
      <c r="F481" s="396"/>
      <c r="G481" s="397">
        <f>SUM(G461:G480)</f>
        <v>0</v>
      </c>
    </row>
    <row r="482" spans="1:7" s="188" customFormat="1" ht="13.8">
      <c r="A482" s="193"/>
      <c r="B482" s="393"/>
      <c r="C482" s="394"/>
      <c r="D482" s="395"/>
      <c r="E482" s="396"/>
      <c r="F482" s="396"/>
      <c r="G482" s="207"/>
    </row>
    <row r="483" spans="1:7" s="188" customFormat="1" ht="13.8">
      <c r="A483" s="193"/>
      <c r="B483" s="368"/>
      <c r="C483" s="398" t="s">
        <v>228</v>
      </c>
      <c r="D483" s="399"/>
      <c r="E483" s="400"/>
      <c r="F483" s="400"/>
      <c r="G483" s="245">
        <f>ROUND(G481*0.25,2)</f>
        <v>0</v>
      </c>
    </row>
    <row r="484" spans="1:7" s="188" customFormat="1" ht="13.8">
      <c r="A484" s="193"/>
      <c r="B484" s="401"/>
      <c r="C484" s="402"/>
      <c r="D484" s="403"/>
      <c r="E484" s="404"/>
      <c r="F484" s="404"/>
      <c r="G484" s="392"/>
    </row>
    <row r="485" spans="1:7" s="188" customFormat="1" ht="13.8">
      <c r="A485" s="193"/>
      <c r="B485" s="405"/>
      <c r="C485" s="406" t="s">
        <v>229</v>
      </c>
      <c r="D485" s="407"/>
      <c r="E485" s="408"/>
      <c r="F485" s="408"/>
      <c r="G485" s="229">
        <f>SUM(G481:G483)</f>
        <v>0</v>
      </c>
    </row>
    <row r="486" spans="1:7" s="188" customFormat="1" ht="13.8">
      <c r="A486" s="193"/>
      <c r="B486" s="371"/>
      <c r="C486" s="409"/>
      <c r="D486" s="248"/>
      <c r="E486" s="201"/>
      <c r="F486" s="201"/>
      <c r="G486" s="201"/>
    </row>
    <row r="487" spans="1:7" s="188" customFormat="1" ht="13.8">
      <c r="A487" s="193"/>
      <c r="B487" s="247"/>
      <c r="C487" s="247"/>
      <c r="D487" s="247"/>
      <c r="E487" s="247"/>
      <c r="F487" s="247"/>
      <c r="G487" s="410"/>
    </row>
    <row r="488" spans="1:7" s="188" customFormat="1" ht="13.8">
      <c r="A488" s="193"/>
      <c r="B488" s="247"/>
      <c r="C488" s="247"/>
      <c r="D488" s="247"/>
      <c r="E488" s="410"/>
      <c r="F488" s="247"/>
      <c r="G488" s="410"/>
    </row>
    <row r="489" spans="1:7" s="186" customFormat="1" ht="13.8">
      <c r="A489" s="193"/>
      <c r="B489" s="247"/>
      <c r="C489" s="247"/>
      <c r="D489" s="247"/>
      <c r="E489" s="247"/>
      <c r="F489" s="247"/>
      <c r="G489" s="410"/>
    </row>
    <row r="490" spans="1:7" s="186" customFormat="1" ht="13.8">
      <c r="A490" s="193"/>
      <c r="B490" s="371"/>
      <c r="C490" s="409"/>
      <c r="D490" s="248"/>
      <c r="E490" s="201"/>
      <c r="F490" s="201"/>
      <c r="G490" s="201"/>
    </row>
    <row r="491" spans="1:7" s="186" customFormat="1" ht="13.8">
      <c r="A491" s="193"/>
      <c r="B491" s="371"/>
      <c r="C491" s="409"/>
      <c r="D491" s="248"/>
      <c r="E491" s="201"/>
      <c r="F491" s="201"/>
      <c r="G491" s="201"/>
    </row>
    <row r="492" spans="1:7" s="186" customFormat="1">
      <c r="A492" s="193"/>
      <c r="B492" s="372"/>
      <c r="C492" s="411"/>
      <c r="D492" s="412"/>
      <c r="E492" s="413"/>
      <c r="F492" s="413"/>
      <c r="G492" s="413"/>
    </row>
    <row r="493" spans="1:7" s="186" customFormat="1">
      <c r="A493" s="193"/>
      <c r="B493" s="193"/>
      <c r="C493" s="194"/>
      <c r="D493" s="195"/>
      <c r="E493" s="196"/>
      <c r="F493" s="196"/>
      <c r="G493" s="196"/>
    </row>
    <row r="494" spans="1:7" s="186" customFormat="1">
      <c r="A494" s="193"/>
      <c r="B494" s="193"/>
      <c r="C494" s="194"/>
      <c r="D494" s="195"/>
      <c r="E494" s="196"/>
      <c r="F494" s="196"/>
      <c r="G494" s="196"/>
    </row>
    <row r="495" spans="1:7" s="188" customFormat="1">
      <c r="A495" s="193"/>
      <c r="B495" s="193"/>
      <c r="C495" s="194"/>
      <c r="D495" s="195"/>
      <c r="E495" s="196"/>
      <c r="F495" s="196"/>
      <c r="G495" s="196"/>
    </row>
    <row r="496" spans="1:7" s="188" customFormat="1">
      <c r="A496" s="193"/>
      <c r="B496" s="193"/>
      <c r="C496" s="194"/>
      <c r="D496" s="195"/>
      <c r="E496" s="196"/>
      <c r="F496" s="196"/>
      <c r="G496" s="196"/>
    </row>
    <row r="497" spans="1:7" s="188" customFormat="1">
      <c r="A497" s="193"/>
      <c r="B497" s="193"/>
      <c r="C497" s="194"/>
      <c r="D497" s="195"/>
      <c r="E497" s="196"/>
      <c r="F497" s="196"/>
      <c r="G497" s="196"/>
    </row>
    <row r="498" spans="1:7" s="188" customFormat="1" ht="12.75" customHeight="1">
      <c r="A498" s="193"/>
      <c r="B498" s="193"/>
      <c r="C498" s="194"/>
      <c r="D498" s="195"/>
      <c r="E498" s="196"/>
      <c r="F498" s="196"/>
      <c r="G498" s="196"/>
    </row>
    <row r="499" spans="1:7" s="188" customFormat="1">
      <c r="A499" s="193"/>
      <c r="B499" s="193"/>
      <c r="C499" s="194"/>
      <c r="D499" s="195"/>
      <c r="E499" s="196"/>
      <c r="F499" s="196"/>
      <c r="G499" s="196"/>
    </row>
    <row r="500" spans="1:7" s="188" customFormat="1">
      <c r="A500" s="193"/>
      <c r="B500" s="193"/>
      <c r="C500" s="194"/>
      <c r="D500" s="195"/>
      <c r="E500" s="196"/>
      <c r="F500" s="196"/>
      <c r="G500" s="196"/>
    </row>
    <row r="501" spans="1:7" s="188" customFormat="1">
      <c r="A501" s="193"/>
      <c r="B501" s="193"/>
      <c r="C501" s="194"/>
      <c r="D501" s="195"/>
      <c r="E501" s="196"/>
      <c r="F501" s="196"/>
      <c r="G501" s="196"/>
    </row>
    <row r="502" spans="1:7" s="188" customFormat="1">
      <c r="A502" s="193"/>
      <c r="B502" s="193"/>
      <c r="C502" s="194"/>
      <c r="D502" s="195"/>
      <c r="E502" s="196"/>
      <c r="F502" s="196"/>
      <c r="G502" s="196"/>
    </row>
    <row r="503" spans="1:7" s="188" customFormat="1">
      <c r="A503" s="193"/>
      <c r="B503" s="193"/>
      <c r="C503" s="194"/>
      <c r="D503" s="195"/>
      <c r="E503" s="196"/>
      <c r="F503" s="196"/>
      <c r="G503" s="196"/>
    </row>
    <row r="504" spans="1:7" s="188" customFormat="1">
      <c r="A504" s="193"/>
      <c r="B504" s="193"/>
      <c r="C504" s="194"/>
      <c r="D504" s="195"/>
      <c r="E504" s="196"/>
      <c r="F504" s="196"/>
      <c r="G504" s="196"/>
    </row>
    <row r="505" spans="1:7" s="188" customFormat="1">
      <c r="A505" s="193"/>
      <c r="B505" s="193"/>
      <c r="C505" s="194"/>
      <c r="D505" s="195"/>
      <c r="E505" s="196"/>
      <c r="F505" s="196"/>
      <c r="G505" s="196"/>
    </row>
    <row r="506" spans="1:7" s="188" customFormat="1" ht="14.25" customHeight="1">
      <c r="A506" s="193"/>
      <c r="B506" s="193"/>
      <c r="C506" s="194"/>
      <c r="D506" s="195"/>
      <c r="E506" s="196"/>
      <c r="F506" s="196"/>
      <c r="G506" s="196"/>
    </row>
    <row r="507" spans="1:7" s="188" customFormat="1" ht="12" customHeight="1">
      <c r="A507" s="193"/>
      <c r="B507" s="193"/>
      <c r="C507" s="194"/>
      <c r="D507" s="195"/>
      <c r="E507" s="196"/>
      <c r="F507" s="196"/>
      <c r="G507" s="196"/>
    </row>
    <row r="508" spans="1:7" s="188" customFormat="1" ht="12" customHeight="1">
      <c r="A508" s="193"/>
      <c r="B508" s="193"/>
      <c r="C508" s="194"/>
      <c r="D508" s="195"/>
      <c r="E508" s="196"/>
      <c r="F508" s="196"/>
      <c r="G508" s="196"/>
    </row>
    <row r="509" spans="1:7" s="188" customFormat="1" ht="12" customHeight="1">
      <c r="A509" s="193"/>
      <c r="B509" s="193"/>
      <c r="C509" s="194"/>
      <c r="D509" s="195"/>
      <c r="E509" s="196"/>
      <c r="F509" s="196"/>
      <c r="G509" s="196"/>
    </row>
    <row r="510" spans="1:7" s="188" customFormat="1" ht="12" customHeight="1">
      <c r="A510" s="193"/>
      <c r="B510" s="193"/>
      <c r="C510" s="194"/>
      <c r="D510" s="195"/>
      <c r="E510" s="196"/>
      <c r="F510" s="196"/>
      <c r="G510" s="196"/>
    </row>
    <row r="511" spans="1:7" s="189" customFormat="1">
      <c r="A511" s="193"/>
      <c r="B511" s="193"/>
      <c r="C511" s="194"/>
      <c r="D511" s="195"/>
      <c r="E511" s="196"/>
      <c r="F511" s="196"/>
      <c r="G511" s="196"/>
    </row>
    <row r="512" spans="1:7" s="183" customFormat="1">
      <c r="A512" s="193"/>
      <c r="B512" s="193"/>
      <c r="C512" s="194"/>
      <c r="D512" s="195"/>
      <c r="E512" s="196"/>
      <c r="F512" s="196"/>
      <c r="G512" s="196"/>
    </row>
    <row r="513" spans="1:11" s="183" customFormat="1">
      <c r="A513" s="193"/>
      <c r="B513" s="193"/>
      <c r="C513" s="194"/>
      <c r="D513" s="195"/>
      <c r="E513" s="196"/>
      <c r="F513" s="196"/>
      <c r="G513" s="196"/>
    </row>
    <row r="514" spans="1:11" s="183" customFormat="1">
      <c r="A514" s="193"/>
      <c r="B514" s="193"/>
      <c r="C514" s="194"/>
      <c r="D514" s="195"/>
      <c r="E514" s="196"/>
      <c r="F514" s="196"/>
      <c r="G514" s="196"/>
    </row>
    <row r="515" spans="1:11" s="183" customFormat="1">
      <c r="A515" s="193"/>
      <c r="B515" s="193"/>
      <c r="C515" s="194"/>
      <c r="D515" s="195"/>
      <c r="E515" s="196"/>
      <c r="F515" s="196"/>
      <c r="G515" s="196"/>
    </row>
    <row r="516" spans="1:11" s="183" customFormat="1">
      <c r="A516" s="193"/>
      <c r="B516" s="193"/>
      <c r="C516" s="194"/>
      <c r="D516" s="195"/>
      <c r="E516" s="196"/>
      <c r="F516" s="196"/>
      <c r="G516" s="196"/>
    </row>
    <row r="517" spans="1:11" s="183" customFormat="1">
      <c r="A517" s="193"/>
      <c r="B517" s="193"/>
      <c r="C517" s="194"/>
      <c r="D517" s="195"/>
      <c r="E517" s="196"/>
      <c r="F517" s="196"/>
      <c r="G517" s="196"/>
    </row>
    <row r="518" spans="1:11" s="190" customFormat="1">
      <c r="A518" s="193"/>
      <c r="B518" s="193"/>
      <c r="C518" s="194"/>
      <c r="D518" s="195"/>
      <c r="E518" s="196"/>
      <c r="F518" s="196"/>
      <c r="G518" s="196"/>
      <c r="K518" s="190" t="e">
        <f>0.015*#REF!</f>
        <v>#REF!</v>
      </c>
    </row>
    <row r="519" spans="1:11" s="190" customFormat="1" hidden="1">
      <c r="A519" s="193"/>
      <c r="B519" s="193"/>
      <c r="C519" s="194"/>
      <c r="D519" s="195"/>
      <c r="E519" s="196"/>
      <c r="F519" s="196"/>
      <c r="G519" s="196"/>
    </row>
    <row r="520" spans="1:11" s="190" customFormat="1">
      <c r="A520" s="193"/>
      <c r="B520" s="193"/>
      <c r="C520" s="194"/>
      <c r="D520" s="195"/>
      <c r="E520" s="196"/>
      <c r="F520" s="196"/>
      <c r="G520" s="196"/>
      <c r="K520" s="190" t="e">
        <f>#REF!/#REF!</f>
        <v>#REF!</v>
      </c>
    </row>
    <row r="521" spans="1:11" s="190" customFormat="1">
      <c r="A521" s="193"/>
      <c r="B521" s="193"/>
      <c r="C521" s="194"/>
      <c r="D521" s="195"/>
      <c r="E521" s="196"/>
      <c r="F521" s="196"/>
      <c r="G521" s="196"/>
    </row>
    <row r="522" spans="1:11" s="190" customFormat="1">
      <c r="A522" s="193"/>
      <c r="B522" s="193"/>
      <c r="C522" s="194"/>
      <c r="D522" s="195"/>
      <c r="E522" s="196"/>
      <c r="F522" s="196"/>
      <c r="G522" s="196"/>
    </row>
    <row r="523" spans="1:11" s="190" customFormat="1">
      <c r="A523" s="193"/>
      <c r="B523" s="193"/>
      <c r="C523" s="194"/>
      <c r="D523" s="195"/>
      <c r="E523" s="196"/>
      <c r="F523" s="196"/>
      <c r="G523" s="196"/>
    </row>
    <row r="524" spans="1:11" s="190" customFormat="1">
      <c r="A524" s="193"/>
      <c r="B524" s="193"/>
      <c r="C524" s="194"/>
      <c r="D524" s="195"/>
      <c r="E524" s="196"/>
      <c r="F524" s="196"/>
      <c r="G524" s="196"/>
    </row>
    <row r="525" spans="1:11" s="190" customFormat="1">
      <c r="A525" s="193"/>
      <c r="B525" s="193"/>
      <c r="C525" s="194"/>
      <c r="D525" s="195"/>
      <c r="E525" s="196"/>
      <c r="F525" s="196"/>
      <c r="G525" s="196"/>
    </row>
    <row r="526" spans="1:11" s="190" customFormat="1">
      <c r="A526" s="193"/>
      <c r="B526" s="193"/>
      <c r="C526" s="194"/>
      <c r="D526" s="195"/>
      <c r="E526" s="196"/>
      <c r="F526" s="196"/>
      <c r="G526" s="196"/>
    </row>
    <row r="527" spans="1:11" s="190" customFormat="1">
      <c r="A527" s="193"/>
      <c r="B527" s="193"/>
      <c r="C527" s="194"/>
      <c r="D527" s="195"/>
      <c r="E527" s="196"/>
      <c r="F527" s="196"/>
      <c r="G527" s="196"/>
    </row>
    <row r="528" spans="1:11" s="190" customFormat="1">
      <c r="A528" s="193"/>
      <c r="B528" s="193"/>
      <c r="C528" s="194"/>
      <c r="D528" s="195"/>
      <c r="E528" s="196"/>
      <c r="F528" s="196"/>
      <c r="G528" s="196"/>
    </row>
    <row r="529" spans="1:7" s="190" customFormat="1">
      <c r="A529" s="193"/>
      <c r="B529" s="193"/>
      <c r="C529" s="194"/>
      <c r="D529" s="195"/>
      <c r="E529" s="196"/>
      <c r="F529" s="196"/>
      <c r="G529" s="196"/>
    </row>
    <row r="530" spans="1:7" s="190" customFormat="1">
      <c r="A530" s="193"/>
      <c r="B530" s="193"/>
      <c r="C530" s="194"/>
      <c r="D530" s="195"/>
      <c r="E530" s="196"/>
      <c r="F530" s="196"/>
      <c r="G530" s="196"/>
    </row>
    <row r="531" spans="1:7" s="190" customFormat="1">
      <c r="A531" s="193"/>
      <c r="B531" s="193"/>
      <c r="C531" s="194"/>
      <c r="D531" s="195"/>
      <c r="E531" s="196"/>
      <c r="F531" s="196"/>
      <c r="G531" s="196"/>
    </row>
    <row r="532" spans="1:7" s="190" customFormat="1">
      <c r="A532" s="193"/>
      <c r="B532" s="193"/>
      <c r="C532" s="194"/>
      <c r="D532" s="195"/>
      <c r="E532" s="196"/>
      <c r="F532" s="196"/>
      <c r="G532" s="196"/>
    </row>
    <row r="533" spans="1:7" s="190" customFormat="1">
      <c r="A533" s="193"/>
      <c r="B533" s="193"/>
      <c r="C533" s="194"/>
      <c r="D533" s="195"/>
      <c r="E533" s="196"/>
      <c r="F533" s="196"/>
      <c r="G533" s="196"/>
    </row>
    <row r="534" spans="1:7" s="190" customFormat="1">
      <c r="A534" s="193"/>
      <c r="B534" s="193"/>
      <c r="C534" s="194"/>
      <c r="D534" s="195"/>
      <c r="E534" s="196"/>
      <c r="F534" s="196"/>
      <c r="G534" s="196"/>
    </row>
    <row r="535" spans="1:7" s="190" customFormat="1">
      <c r="A535" s="193"/>
      <c r="B535" s="193"/>
      <c r="C535" s="194"/>
      <c r="D535" s="195"/>
      <c r="E535" s="196"/>
      <c r="F535" s="196"/>
      <c r="G535" s="196"/>
    </row>
    <row r="536" spans="1:7" s="190" customFormat="1">
      <c r="A536" s="193"/>
      <c r="B536" s="193"/>
      <c r="C536" s="194"/>
      <c r="D536" s="195"/>
      <c r="E536" s="196"/>
      <c r="F536" s="196"/>
      <c r="G536" s="196"/>
    </row>
    <row r="537" spans="1:7" s="190" customFormat="1">
      <c r="A537" s="193"/>
      <c r="B537" s="193"/>
      <c r="C537" s="194"/>
      <c r="D537" s="195"/>
      <c r="E537" s="196"/>
      <c r="F537" s="196"/>
      <c r="G537" s="196"/>
    </row>
    <row r="538" spans="1:7" s="183" customFormat="1" ht="13.5" customHeight="1">
      <c r="A538" s="193"/>
      <c r="B538" s="193"/>
      <c r="C538" s="194"/>
      <c r="D538" s="195"/>
      <c r="E538" s="196"/>
      <c r="F538" s="196"/>
      <c r="G538" s="196"/>
    </row>
    <row r="539" spans="1:7" s="191" customFormat="1" ht="13.8">
      <c r="A539" s="193"/>
      <c r="B539" s="193"/>
      <c r="C539" s="194"/>
      <c r="D539" s="195"/>
      <c r="E539" s="196"/>
      <c r="F539" s="196"/>
      <c r="G539" s="196"/>
    </row>
    <row r="540" spans="1:7" s="191" customFormat="1" ht="13.5" customHeight="1">
      <c r="A540" s="193"/>
      <c r="B540" s="193"/>
      <c r="C540" s="194"/>
      <c r="D540" s="195"/>
      <c r="E540" s="196"/>
      <c r="F540" s="196"/>
      <c r="G540" s="196"/>
    </row>
    <row r="541" spans="1:7" s="191" customFormat="1" ht="13.8" hidden="1">
      <c r="A541" s="193"/>
      <c r="B541" s="193"/>
      <c r="C541" s="194"/>
      <c r="D541" s="195"/>
      <c r="E541" s="196"/>
      <c r="F541" s="196"/>
      <c r="G541" s="196"/>
    </row>
    <row r="542" spans="1:7" s="191" customFormat="1" ht="3" hidden="1" customHeight="1">
      <c r="A542" s="193"/>
      <c r="B542" s="193"/>
      <c r="C542" s="194"/>
      <c r="D542" s="195"/>
      <c r="E542" s="196"/>
      <c r="F542" s="196"/>
      <c r="G542" s="196"/>
    </row>
    <row r="543" spans="1:7" s="192" customFormat="1" ht="13.8" hidden="1">
      <c r="A543" s="193"/>
      <c r="B543" s="193"/>
      <c r="C543" s="194"/>
      <c r="D543" s="195"/>
      <c r="E543" s="196"/>
      <c r="F543" s="196"/>
      <c r="G543" s="196"/>
    </row>
    <row r="545" spans="1:8" s="185" customFormat="1">
      <c r="A545" s="193"/>
      <c r="B545" s="193"/>
      <c r="C545" s="194"/>
      <c r="D545" s="195"/>
      <c r="E545" s="196"/>
      <c r="F545" s="196"/>
      <c r="G545" s="196"/>
      <c r="H545" s="188"/>
    </row>
    <row r="546" spans="1:8" s="185" customFormat="1">
      <c r="A546" s="193"/>
      <c r="B546" s="193"/>
      <c r="C546" s="194"/>
      <c r="D546" s="195"/>
      <c r="E546" s="196"/>
      <c r="F546" s="196"/>
      <c r="G546" s="196"/>
      <c r="H546" s="188"/>
    </row>
    <row r="547" spans="1:8" s="185" customFormat="1">
      <c r="A547" s="193"/>
      <c r="B547" s="193"/>
      <c r="C547" s="194"/>
      <c r="D547" s="195"/>
      <c r="E547" s="196"/>
      <c r="F547" s="196"/>
      <c r="G547" s="196"/>
    </row>
  </sheetData>
  <pageMargins left="0.70866141732283505" right="0.70866141732283505" top="0.74803149606299202" bottom="0.74803149606299202" header="0.31496062992126" footer="0.31496062992126"/>
  <pageSetup paperSize="9" scale="80" fitToHeight="0" orientation="portrait" r:id="rId1"/>
  <headerFooter scaleWithDoc="0"/>
  <rowBreaks count="14" manualBreakCount="14">
    <brk id="41" max="16383" man="1"/>
    <brk id="62" max="16383" man="1"/>
    <brk id="114" max="16383" man="1"/>
    <brk id="163" max="16383" man="1"/>
    <brk id="201" max="16383" man="1"/>
    <brk id="236" max="16383" man="1"/>
    <brk id="252" max="16383" man="1"/>
    <brk id="305" max="16383" man="1"/>
    <brk id="324" max="16383" man="1"/>
    <brk id="353" max="16383" man="1"/>
    <brk id="369" max="16383" man="1"/>
    <brk id="384" max="16383" man="1"/>
    <brk id="417" max="16383" man="1"/>
    <brk id="456"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B4460-05AD-48E5-BBD1-094144250D6C}">
  <sheetPr>
    <pageSetUpPr fitToPage="1"/>
  </sheetPr>
  <dimension ref="A1:K151"/>
  <sheetViews>
    <sheetView showZeros="0" view="pageLayout" zoomScale="70" zoomScaleNormal="80" zoomScaleSheetLayoutView="90" zoomScalePageLayoutView="70" workbookViewId="0">
      <selection activeCell="G4" sqref="G4"/>
    </sheetView>
  </sheetViews>
  <sheetFormatPr defaultColWidth="9" defaultRowHeight="13.2"/>
  <cols>
    <col min="1" max="1" width="4.6640625" style="193" customWidth="1"/>
    <col min="2" max="2" width="5.33203125" style="193" customWidth="1"/>
    <col min="3" max="3" width="58.44140625" style="194" customWidth="1"/>
    <col min="4" max="4" width="5.109375" style="195" customWidth="1"/>
    <col min="5" max="5" width="11.5546875" style="196" customWidth="1"/>
    <col min="6" max="6" width="10.88671875" style="196" customWidth="1"/>
    <col min="7" max="7" width="14.5546875" style="196" customWidth="1"/>
    <col min="11" max="11" width="9.109375" hidden="1" customWidth="1"/>
  </cols>
  <sheetData>
    <row r="1" spans="1:9" ht="17.399999999999999">
      <c r="B1" s="455" t="s">
        <v>460</v>
      </c>
    </row>
    <row r="2" spans="1:9" ht="13.8">
      <c r="A2" s="197"/>
      <c r="B2" s="51" t="s">
        <v>283</v>
      </c>
      <c r="C2" s="51" t="s">
        <v>454</v>
      </c>
      <c r="D2" s="51" t="s">
        <v>455</v>
      </c>
      <c r="E2" s="452" t="s">
        <v>457</v>
      </c>
      <c r="F2" s="453" t="s">
        <v>318</v>
      </c>
      <c r="G2" s="453" t="s">
        <v>456</v>
      </c>
      <c r="H2" s="198"/>
      <c r="I2" s="198"/>
    </row>
    <row r="3" spans="1:9" ht="13.8">
      <c r="A3" s="197"/>
      <c r="B3" s="198"/>
      <c r="C3" s="198"/>
      <c r="D3" s="198"/>
      <c r="E3" s="199"/>
      <c r="F3" s="200"/>
      <c r="G3" s="201"/>
      <c r="H3" s="198"/>
      <c r="I3" s="198"/>
    </row>
    <row r="4" spans="1:9" s="183" customFormat="1" ht="221.4" customHeight="1">
      <c r="A4" s="202"/>
      <c r="B4" s="447" t="s">
        <v>7</v>
      </c>
      <c r="C4" s="456" t="s">
        <v>461</v>
      </c>
      <c r="D4" s="31" t="s">
        <v>230</v>
      </c>
      <c r="E4" s="32">
        <v>1</v>
      </c>
      <c r="F4" s="32"/>
      <c r="G4" s="32">
        <f>ROUND(E4*F4,2)</f>
        <v>0</v>
      </c>
      <c r="H4" s="204"/>
      <c r="I4" s="204"/>
    </row>
    <row r="5" spans="1:9" s="183" customFormat="1" ht="13.8">
      <c r="A5" s="202"/>
      <c r="B5" s="457"/>
      <c r="C5" s="458"/>
      <c r="D5" s="459"/>
      <c r="E5" s="73"/>
      <c r="F5" s="73"/>
      <c r="G5" s="73"/>
      <c r="H5" s="204"/>
      <c r="I5" s="204"/>
    </row>
    <row r="6" spans="1:9" s="183" customFormat="1" ht="69">
      <c r="A6" s="202"/>
      <c r="B6" s="447" t="s">
        <v>10</v>
      </c>
      <c r="C6" s="456" t="s">
        <v>231</v>
      </c>
      <c r="D6" s="31" t="s">
        <v>230</v>
      </c>
      <c r="E6" s="32">
        <v>1</v>
      </c>
      <c r="F6" s="32"/>
      <c r="G6" s="32">
        <f>ROUND(E6*F6,2)</f>
        <v>0</v>
      </c>
      <c r="H6" s="204"/>
      <c r="I6" s="204"/>
    </row>
    <row r="7" spans="1:9" s="183" customFormat="1" ht="13.8">
      <c r="A7" s="202"/>
      <c r="B7" s="27"/>
      <c r="C7" s="28"/>
      <c r="D7" s="29"/>
      <c r="E7" s="30"/>
      <c r="F7" s="30"/>
      <c r="G7" s="30"/>
      <c r="H7" s="204"/>
      <c r="I7" s="204"/>
    </row>
    <row r="8" spans="1:9" s="183" customFormat="1" ht="249" customHeight="1">
      <c r="A8" s="202"/>
      <c r="B8" s="447" t="s">
        <v>13</v>
      </c>
      <c r="C8" s="456" t="s">
        <v>462</v>
      </c>
      <c r="D8" s="31" t="s">
        <v>232</v>
      </c>
      <c r="E8" s="32">
        <v>30</v>
      </c>
      <c r="F8" s="32"/>
      <c r="G8" s="32">
        <f>ROUND(E8*F8,2)</f>
        <v>0</v>
      </c>
      <c r="H8" s="204"/>
      <c r="I8" s="204"/>
    </row>
    <row r="9" spans="1:9" s="183" customFormat="1" ht="13.8">
      <c r="A9" s="202"/>
      <c r="B9" s="27"/>
      <c r="C9" s="72"/>
      <c r="D9" s="29"/>
      <c r="E9" s="30"/>
      <c r="F9" s="30"/>
      <c r="G9" s="30"/>
      <c r="H9" s="204"/>
      <c r="I9" s="204"/>
    </row>
    <row r="10" spans="1:9" s="183" customFormat="1" ht="102.6" customHeight="1">
      <c r="A10" s="202"/>
      <c r="B10" s="447" t="s">
        <v>16</v>
      </c>
      <c r="C10" s="448" t="s">
        <v>463</v>
      </c>
      <c r="D10" s="31" t="s">
        <v>232</v>
      </c>
      <c r="E10" s="32">
        <v>10</v>
      </c>
      <c r="F10" s="32"/>
      <c r="G10" s="32">
        <f>ROUND(E10*F10,2)</f>
        <v>0</v>
      </c>
      <c r="H10" s="204"/>
      <c r="I10" s="204"/>
    </row>
    <row r="11" spans="1:9" s="183" customFormat="1" ht="13.8">
      <c r="A11" s="202"/>
      <c r="B11" s="460"/>
      <c r="C11" s="461"/>
      <c r="D11" s="34"/>
      <c r="E11" s="35"/>
      <c r="F11" s="35"/>
      <c r="G11" s="35"/>
      <c r="H11" s="204"/>
      <c r="I11" s="204"/>
    </row>
    <row r="12" spans="1:9" s="183" customFormat="1" ht="169.8" customHeight="1">
      <c r="A12" s="202"/>
      <c r="B12" s="447" t="s">
        <v>18</v>
      </c>
      <c r="C12" s="448" t="s">
        <v>464</v>
      </c>
      <c r="D12" s="31" t="s">
        <v>232</v>
      </c>
      <c r="E12" s="32">
        <v>20</v>
      </c>
      <c r="F12" s="32"/>
      <c r="G12" s="32">
        <f>ROUND(E12*F12,2)</f>
        <v>0</v>
      </c>
      <c r="H12" s="204"/>
      <c r="I12" s="204"/>
    </row>
    <row r="13" spans="1:9" s="183" customFormat="1" ht="13.8">
      <c r="A13" s="202"/>
      <c r="B13" s="457"/>
      <c r="C13" s="75"/>
      <c r="D13" s="51"/>
      <c r="E13" s="52"/>
      <c r="F13" s="52"/>
      <c r="G13" s="52"/>
      <c r="H13" s="204"/>
      <c r="I13" s="204"/>
    </row>
    <row r="14" spans="1:9" s="183" customFormat="1" ht="70.8" customHeight="1">
      <c r="A14" s="202"/>
      <c r="B14" s="447" t="s">
        <v>30</v>
      </c>
      <c r="C14" s="448" t="s">
        <v>233</v>
      </c>
      <c r="D14" s="31" t="s">
        <v>232</v>
      </c>
      <c r="E14" s="32">
        <v>10</v>
      </c>
      <c r="F14" s="32"/>
      <c r="G14" s="32">
        <f>ROUND(E14*F14,2)</f>
        <v>0</v>
      </c>
      <c r="H14" s="204"/>
      <c r="I14" s="204"/>
    </row>
    <row r="15" spans="1:9" s="183" customFormat="1" ht="13.8">
      <c r="A15" s="216"/>
      <c r="B15" s="457"/>
      <c r="C15" s="75"/>
      <c r="D15" s="51"/>
      <c r="E15" s="52"/>
      <c r="F15" s="52"/>
      <c r="G15" s="52"/>
      <c r="H15" s="204"/>
      <c r="I15" s="204"/>
    </row>
    <row r="16" spans="1:9" s="183" customFormat="1" ht="307.2" customHeight="1">
      <c r="A16" s="446"/>
      <c r="B16" s="447" t="s">
        <v>32</v>
      </c>
      <c r="C16" s="448" t="s">
        <v>431</v>
      </c>
      <c r="D16" s="31" t="s">
        <v>9</v>
      </c>
      <c r="E16" s="32">
        <v>2</v>
      </c>
      <c r="F16" s="32"/>
      <c r="G16" s="32">
        <f>ROUND(E16*F16,2)</f>
        <v>0</v>
      </c>
      <c r="H16" s="25"/>
      <c r="I16" s="25"/>
    </row>
    <row r="17" spans="1:9" s="183" customFormat="1" ht="13.8">
      <c r="A17" s="216"/>
      <c r="B17" s="457"/>
      <c r="C17" s="75"/>
      <c r="D17" s="51"/>
      <c r="E17" s="52"/>
      <c r="F17" s="52"/>
      <c r="G17" s="52"/>
      <c r="H17" s="204"/>
      <c r="I17" s="204"/>
    </row>
    <row r="18" spans="1:9" s="184" customFormat="1" ht="263.39999999999998" customHeight="1">
      <c r="A18" s="225"/>
      <c r="B18" s="447" t="s">
        <v>34</v>
      </c>
      <c r="C18" s="448" t="s">
        <v>465</v>
      </c>
      <c r="D18" s="31" t="s">
        <v>12</v>
      </c>
      <c r="E18" s="32">
        <v>14</v>
      </c>
      <c r="F18" s="32"/>
      <c r="G18" s="32">
        <f>ROUND(E18*F18,2)</f>
        <v>0</v>
      </c>
      <c r="H18" s="230"/>
      <c r="I18" s="230"/>
    </row>
    <row r="19" spans="1:9" s="184" customFormat="1" ht="13.8">
      <c r="A19" s="231"/>
      <c r="B19" s="27"/>
      <c r="C19" s="417"/>
      <c r="D19" s="34"/>
      <c r="E19" s="35"/>
      <c r="F19" s="35"/>
      <c r="G19" s="35"/>
      <c r="H19" s="230"/>
      <c r="I19" s="230"/>
    </row>
    <row r="20" spans="1:9" s="184" customFormat="1" ht="70.8" customHeight="1">
      <c r="A20" s="231"/>
      <c r="B20" s="447" t="s">
        <v>36</v>
      </c>
      <c r="C20" s="448" t="s">
        <v>235</v>
      </c>
      <c r="D20" s="31" t="s">
        <v>12</v>
      </c>
      <c r="E20" s="32">
        <v>60</v>
      </c>
      <c r="F20" s="32"/>
      <c r="G20" s="32">
        <f>ROUND(E20*F20,2)</f>
        <v>0</v>
      </c>
      <c r="H20" s="230"/>
      <c r="I20" s="230"/>
    </row>
    <row r="21" spans="1:9" s="184" customFormat="1" ht="13.8">
      <c r="A21" s="231"/>
      <c r="B21" s="27"/>
      <c r="C21" s="417"/>
      <c r="D21" s="34"/>
      <c r="E21" s="35"/>
      <c r="F21" s="35"/>
      <c r="G21" s="35"/>
      <c r="H21" s="230"/>
      <c r="I21" s="230"/>
    </row>
    <row r="22" spans="1:9" s="184" customFormat="1" ht="237.6" customHeight="1">
      <c r="A22" s="231"/>
      <c r="B22" s="447" t="s">
        <v>38</v>
      </c>
      <c r="C22" s="448" t="s">
        <v>466</v>
      </c>
      <c r="D22" s="31" t="s">
        <v>230</v>
      </c>
      <c r="E22" s="32">
        <v>1</v>
      </c>
      <c r="F22" s="32"/>
      <c r="G22" s="32">
        <f>ROUND(E22*F22,2)</f>
        <v>0</v>
      </c>
      <c r="H22" s="230"/>
      <c r="I22" s="230"/>
    </row>
    <row r="23" spans="1:9" s="184" customFormat="1" ht="13.8">
      <c r="A23" s="231"/>
      <c r="B23" s="462"/>
      <c r="C23" s="463"/>
      <c r="D23" s="43"/>
      <c r="E23" s="44"/>
      <c r="F23" s="44"/>
      <c r="G23" s="44"/>
      <c r="H23" s="230"/>
      <c r="I23" s="230"/>
    </row>
    <row r="24" spans="1:9" s="184" customFormat="1" ht="303.60000000000002" customHeight="1">
      <c r="A24" s="231"/>
      <c r="B24" s="457" t="s">
        <v>40</v>
      </c>
      <c r="C24" s="464" t="s">
        <v>467</v>
      </c>
      <c r="D24" s="51"/>
      <c r="E24" s="52"/>
      <c r="F24" s="52"/>
      <c r="G24" s="52"/>
      <c r="H24" s="230"/>
      <c r="I24" s="230"/>
    </row>
    <row r="25" spans="1:9" s="184" customFormat="1" ht="18.600000000000001" customHeight="1">
      <c r="A25" s="231"/>
      <c r="B25" s="465"/>
      <c r="C25" s="466" t="s">
        <v>468</v>
      </c>
      <c r="D25" s="51" t="s">
        <v>12</v>
      </c>
      <c r="E25" s="52">
        <v>30</v>
      </c>
      <c r="F25" s="52"/>
      <c r="G25" s="52">
        <f>ROUND(E25*F25,2)</f>
        <v>0</v>
      </c>
      <c r="H25" s="230"/>
      <c r="I25" s="230"/>
    </row>
    <row r="26" spans="1:9" s="184" customFormat="1" ht="13.8">
      <c r="A26" s="231"/>
      <c r="B26" s="447"/>
      <c r="C26" s="54"/>
      <c r="D26" s="31"/>
      <c r="E26" s="32"/>
      <c r="F26" s="32"/>
      <c r="G26" s="32"/>
      <c r="H26" s="230"/>
      <c r="I26" s="230"/>
    </row>
    <row r="27" spans="1:9" s="184" customFormat="1" ht="127.2" customHeight="1">
      <c r="A27" s="231"/>
      <c r="B27" s="457" t="s">
        <v>87</v>
      </c>
      <c r="C27" s="464" t="s">
        <v>469</v>
      </c>
      <c r="D27" s="51"/>
      <c r="E27" s="52"/>
      <c r="F27" s="52"/>
      <c r="G27" s="52"/>
      <c r="H27" s="230"/>
      <c r="I27" s="230"/>
    </row>
    <row r="28" spans="1:9" s="184" customFormat="1" ht="13.8">
      <c r="A28" s="231"/>
      <c r="B28" s="457"/>
      <c r="C28" s="467" t="s">
        <v>236</v>
      </c>
      <c r="D28" s="51" t="s">
        <v>12</v>
      </c>
      <c r="E28" s="52">
        <v>70</v>
      </c>
      <c r="F28" s="52"/>
      <c r="G28" s="52">
        <f>ROUND(E28*F28,2)</f>
        <v>0</v>
      </c>
      <c r="H28" s="230"/>
      <c r="I28" s="230"/>
    </row>
    <row r="29" spans="1:9" s="184" customFormat="1" ht="15.6" customHeight="1">
      <c r="A29" s="231"/>
      <c r="B29" s="465"/>
      <c r="C29" s="466" t="s">
        <v>237</v>
      </c>
      <c r="D29" s="81" t="s">
        <v>12</v>
      </c>
      <c r="E29" s="82">
        <v>55</v>
      </c>
      <c r="F29" s="82"/>
      <c r="G29" s="82">
        <f>ROUND(E29*F29,2)</f>
        <v>0</v>
      </c>
      <c r="H29" s="230"/>
      <c r="I29" s="230"/>
    </row>
    <row r="30" spans="1:9" s="184" customFormat="1" ht="13.8">
      <c r="A30" s="231"/>
      <c r="B30" s="447"/>
      <c r="C30" s="54"/>
      <c r="D30" s="31"/>
      <c r="E30" s="32"/>
      <c r="F30" s="32"/>
      <c r="G30" s="32"/>
      <c r="H30" s="230"/>
      <c r="I30" s="230"/>
    </row>
    <row r="31" spans="1:9" s="184" customFormat="1" ht="69">
      <c r="A31" s="231"/>
      <c r="B31" s="457" t="s">
        <v>89</v>
      </c>
      <c r="C31" s="464" t="s">
        <v>470</v>
      </c>
      <c r="D31" s="51"/>
      <c r="E31" s="52"/>
      <c r="F31" s="52"/>
      <c r="G31" s="52"/>
      <c r="H31" s="230"/>
      <c r="I31" s="230"/>
    </row>
    <row r="32" spans="1:9" s="184" customFormat="1" ht="13.8">
      <c r="A32" s="231"/>
      <c r="B32" s="465"/>
      <c r="C32" s="466" t="s">
        <v>238</v>
      </c>
      <c r="D32" s="81" t="s">
        <v>9</v>
      </c>
      <c r="E32" s="82">
        <v>6</v>
      </c>
      <c r="F32" s="82"/>
      <c r="G32" s="82">
        <f>ROUND(E32*F32,2)</f>
        <v>0</v>
      </c>
      <c r="H32" s="230"/>
      <c r="I32" s="230"/>
    </row>
    <row r="33" spans="1:9" s="184" customFormat="1" ht="13.8">
      <c r="A33" s="231"/>
      <c r="B33" s="447"/>
      <c r="C33" s="54"/>
      <c r="D33" s="31"/>
      <c r="E33" s="32"/>
      <c r="F33" s="32"/>
      <c r="G33" s="32"/>
      <c r="H33" s="230"/>
      <c r="I33" s="230"/>
    </row>
    <row r="34" spans="1:9" s="184" customFormat="1" ht="55.2">
      <c r="A34" s="231"/>
      <c r="B34" s="457" t="s">
        <v>163</v>
      </c>
      <c r="C34" s="464" t="s">
        <v>239</v>
      </c>
      <c r="D34" s="51"/>
      <c r="E34" s="52"/>
      <c r="F34" s="52"/>
      <c r="G34" s="52"/>
      <c r="H34" s="230"/>
      <c r="I34" s="230"/>
    </row>
    <row r="35" spans="1:9" s="184" customFormat="1" ht="27.6">
      <c r="A35" s="231"/>
      <c r="B35" s="465"/>
      <c r="C35" s="466" t="s">
        <v>471</v>
      </c>
      <c r="D35" s="81" t="s">
        <v>9</v>
      </c>
      <c r="E35" s="82">
        <v>40</v>
      </c>
      <c r="F35" s="82"/>
      <c r="G35" s="82">
        <f>ROUND(E35*F35,2)</f>
        <v>0</v>
      </c>
      <c r="H35" s="230"/>
      <c r="I35" s="230"/>
    </row>
    <row r="36" spans="1:9" s="184" customFormat="1" ht="13.8">
      <c r="A36" s="231"/>
      <c r="B36" s="27"/>
      <c r="C36" s="417"/>
      <c r="D36" s="34"/>
      <c r="E36" s="35"/>
      <c r="F36" s="35"/>
      <c r="G36" s="35"/>
      <c r="H36" s="230"/>
      <c r="I36" s="230"/>
    </row>
    <row r="37" spans="1:9" s="184" customFormat="1" ht="138">
      <c r="A37" s="231"/>
      <c r="B37" s="468" t="s">
        <v>165</v>
      </c>
      <c r="C37" s="469" t="s">
        <v>472</v>
      </c>
      <c r="D37" s="37"/>
      <c r="E37" s="38"/>
      <c r="F37" s="38"/>
      <c r="G37" s="38"/>
      <c r="H37" s="230"/>
      <c r="I37" s="230"/>
    </row>
    <row r="38" spans="1:9" s="184" customFormat="1" ht="13.8">
      <c r="A38" s="231"/>
      <c r="B38" s="465"/>
      <c r="C38" s="466" t="s">
        <v>240</v>
      </c>
      <c r="D38" s="81" t="s">
        <v>9</v>
      </c>
      <c r="E38" s="82">
        <v>11</v>
      </c>
      <c r="F38" s="82"/>
      <c r="G38" s="82">
        <f>ROUND(E38*F38,2)</f>
        <v>0</v>
      </c>
      <c r="H38" s="230"/>
      <c r="I38" s="230"/>
    </row>
    <row r="39" spans="1:9" s="184" customFormat="1" ht="13.8">
      <c r="A39" s="231"/>
      <c r="B39" s="462"/>
      <c r="C39" s="463"/>
      <c r="D39" s="43"/>
      <c r="E39" s="44"/>
      <c r="F39" s="44"/>
      <c r="G39" s="44"/>
      <c r="H39" s="230"/>
      <c r="I39" s="230"/>
    </row>
    <row r="40" spans="1:9" s="184" customFormat="1" ht="99" customHeight="1">
      <c r="A40" s="231"/>
      <c r="B40" s="457" t="s">
        <v>167</v>
      </c>
      <c r="C40" s="464" t="s">
        <v>473</v>
      </c>
      <c r="D40" s="51"/>
      <c r="E40" s="52"/>
      <c r="F40" s="52"/>
      <c r="G40" s="52"/>
      <c r="H40" s="230"/>
      <c r="I40" s="230"/>
    </row>
    <row r="41" spans="1:9" s="184" customFormat="1" ht="13.8">
      <c r="A41" s="231"/>
      <c r="B41" s="457"/>
      <c r="C41" s="467" t="s">
        <v>238</v>
      </c>
      <c r="D41" s="51" t="s">
        <v>9</v>
      </c>
      <c r="E41" s="52">
        <v>1</v>
      </c>
      <c r="F41" s="52"/>
      <c r="G41" s="52">
        <f>ROUND(E41*F41,2)</f>
        <v>0</v>
      </c>
      <c r="H41" s="230"/>
      <c r="I41" s="230"/>
    </row>
    <row r="42" spans="1:9" s="184" customFormat="1" ht="13.8">
      <c r="A42" s="231"/>
      <c r="B42" s="465"/>
      <c r="C42" s="466" t="s">
        <v>241</v>
      </c>
      <c r="D42" s="81" t="s">
        <v>9</v>
      </c>
      <c r="E42" s="82">
        <v>1</v>
      </c>
      <c r="F42" s="82"/>
      <c r="G42" s="82">
        <f>ROUND(E42*F42,2)</f>
        <v>0</v>
      </c>
      <c r="H42" s="230"/>
      <c r="I42" s="230"/>
    </row>
    <row r="43" spans="1:9" s="184" customFormat="1" ht="13.8">
      <c r="A43" s="231"/>
      <c r="B43" s="462"/>
      <c r="C43" s="463"/>
      <c r="D43" s="43"/>
      <c r="E43" s="44"/>
      <c r="F43" s="44"/>
      <c r="G43" s="44"/>
      <c r="H43" s="230"/>
      <c r="I43" s="230"/>
    </row>
    <row r="44" spans="1:9" s="184" customFormat="1" ht="96.6">
      <c r="A44" s="231"/>
      <c r="B44" s="457" t="s">
        <v>170</v>
      </c>
      <c r="C44" s="464" t="s">
        <v>474</v>
      </c>
      <c r="D44" s="51"/>
      <c r="E44" s="52"/>
      <c r="F44" s="52"/>
      <c r="G44" s="52"/>
      <c r="H44" s="230"/>
      <c r="I44" s="230"/>
    </row>
    <row r="45" spans="1:9" s="184" customFormat="1" ht="13.8">
      <c r="A45" s="231"/>
      <c r="B45" s="465"/>
      <c r="C45" s="466" t="s">
        <v>242</v>
      </c>
      <c r="D45" s="81" t="s">
        <v>9</v>
      </c>
      <c r="E45" s="82">
        <v>10</v>
      </c>
      <c r="F45" s="82"/>
      <c r="G45" s="82">
        <f>ROUND(E45*F45,2)</f>
        <v>0</v>
      </c>
      <c r="H45" s="230"/>
      <c r="I45" s="230"/>
    </row>
    <row r="46" spans="1:9" s="184" customFormat="1" ht="13.8">
      <c r="A46" s="231"/>
      <c r="B46" s="27"/>
      <c r="C46" s="417"/>
      <c r="D46" s="34"/>
      <c r="E46" s="35"/>
      <c r="F46" s="35"/>
      <c r="G46" s="35"/>
      <c r="H46" s="230"/>
      <c r="I46" s="230"/>
    </row>
    <row r="47" spans="1:9" s="184" customFormat="1" ht="41.4">
      <c r="A47" s="231"/>
      <c r="B47" s="447" t="s">
        <v>243</v>
      </c>
      <c r="C47" s="448" t="s">
        <v>244</v>
      </c>
      <c r="D47" s="31" t="s">
        <v>230</v>
      </c>
      <c r="E47" s="32">
        <v>1</v>
      </c>
      <c r="F47" s="32"/>
      <c r="G47" s="32">
        <f>ROUND(E47*F47,2)</f>
        <v>0</v>
      </c>
      <c r="H47" s="230"/>
      <c r="I47" s="230"/>
    </row>
    <row r="48" spans="1:9" s="184" customFormat="1" ht="13.8">
      <c r="A48" s="231"/>
      <c r="B48" s="27"/>
      <c r="C48" s="417"/>
      <c r="D48" s="34"/>
      <c r="E48" s="35"/>
      <c r="F48" s="35"/>
      <c r="G48" s="35"/>
      <c r="H48" s="230"/>
      <c r="I48" s="230"/>
    </row>
    <row r="49" spans="1:9" s="184" customFormat="1" ht="72.599999999999994" customHeight="1">
      <c r="A49" s="231"/>
      <c r="B49" s="447" t="s">
        <v>245</v>
      </c>
      <c r="C49" s="448" t="s">
        <v>246</v>
      </c>
      <c r="D49" s="31" t="s">
        <v>230</v>
      </c>
      <c r="E49" s="32">
        <v>1</v>
      </c>
      <c r="F49" s="32"/>
      <c r="G49" s="32">
        <f>ROUND(E49*F49,2)</f>
        <v>0</v>
      </c>
      <c r="H49" s="230"/>
      <c r="I49" s="230"/>
    </row>
    <row r="50" spans="1:9" s="184" customFormat="1" ht="13.8">
      <c r="A50" s="231"/>
      <c r="B50" s="462"/>
      <c r="C50" s="463"/>
      <c r="D50" s="43"/>
      <c r="E50" s="44"/>
      <c r="F50" s="44"/>
      <c r="G50" s="44"/>
      <c r="H50" s="230"/>
      <c r="I50" s="230"/>
    </row>
    <row r="51" spans="1:9" s="184" customFormat="1" ht="220.8">
      <c r="A51" s="231"/>
      <c r="B51" s="457" t="s">
        <v>247</v>
      </c>
      <c r="C51" s="464" t="s">
        <v>475</v>
      </c>
      <c r="D51" s="51"/>
      <c r="E51" s="52"/>
      <c r="F51" s="52"/>
      <c r="G51" s="52"/>
      <c r="H51" s="230"/>
      <c r="I51" s="230"/>
    </row>
    <row r="52" spans="1:9" s="184" customFormat="1" ht="13.8">
      <c r="A52" s="231"/>
      <c r="B52" s="457"/>
      <c r="C52" s="467" t="s">
        <v>248</v>
      </c>
      <c r="D52" s="51" t="s">
        <v>12</v>
      </c>
      <c r="E52" s="52">
        <v>17</v>
      </c>
      <c r="F52" s="52"/>
      <c r="G52" s="52">
        <f>ROUND(E52*F52,2)</f>
        <v>0</v>
      </c>
      <c r="H52" s="230"/>
      <c r="I52" s="230"/>
    </row>
    <row r="53" spans="1:9" s="185" customFormat="1" ht="13.8">
      <c r="A53" s="198"/>
      <c r="B53" s="465"/>
      <c r="C53" s="466" t="s">
        <v>249</v>
      </c>
      <c r="D53" s="81" t="s">
        <v>12</v>
      </c>
      <c r="E53" s="82">
        <v>30</v>
      </c>
      <c r="F53" s="82"/>
      <c r="G53" s="82">
        <f>ROUND(E53*F53,2)</f>
        <v>0</v>
      </c>
      <c r="H53" s="247"/>
      <c r="I53" s="247"/>
    </row>
    <row r="54" spans="1:9" s="185" customFormat="1" ht="13.5" customHeight="1">
      <c r="A54" s="198"/>
      <c r="B54" s="462"/>
      <c r="C54" s="463"/>
      <c r="D54" s="43"/>
      <c r="E54" s="44"/>
      <c r="F54" s="44"/>
      <c r="G54" s="44"/>
      <c r="H54" s="247"/>
      <c r="I54" s="247"/>
    </row>
    <row r="55" spans="1:9" s="185" customFormat="1" ht="85.2" customHeight="1">
      <c r="A55" s="198"/>
      <c r="B55" s="468" t="s">
        <v>250</v>
      </c>
      <c r="C55" s="469" t="s">
        <v>251</v>
      </c>
      <c r="D55" s="37"/>
      <c r="E55" s="38"/>
      <c r="F55" s="38"/>
      <c r="G55" s="38"/>
      <c r="H55" s="247"/>
      <c r="I55" s="247"/>
    </row>
    <row r="56" spans="1:9" s="185" customFormat="1" ht="13.8">
      <c r="A56" s="198"/>
      <c r="B56" s="465"/>
      <c r="C56" s="466" t="s">
        <v>252</v>
      </c>
      <c r="D56" s="81" t="s">
        <v>12</v>
      </c>
      <c r="E56" s="82">
        <v>12</v>
      </c>
      <c r="F56" s="82"/>
      <c r="G56" s="82">
        <f>ROUND(E56*F56,2)</f>
        <v>0</v>
      </c>
      <c r="H56" s="247"/>
      <c r="I56" s="247"/>
    </row>
    <row r="57" spans="1:9" ht="13.8">
      <c r="A57" s="198"/>
      <c r="B57" s="482"/>
      <c r="C57" s="483"/>
      <c r="D57" s="484"/>
      <c r="E57" s="485"/>
      <c r="F57" s="485"/>
      <c r="G57" s="485"/>
      <c r="H57" s="198"/>
      <c r="I57" s="198"/>
    </row>
    <row r="58" spans="1:9" ht="96.6">
      <c r="A58" s="198"/>
      <c r="B58" s="468" t="s">
        <v>253</v>
      </c>
      <c r="C58" s="469" t="s">
        <v>254</v>
      </c>
      <c r="D58" s="37"/>
      <c r="E58" s="38"/>
      <c r="F58" s="38"/>
      <c r="G58" s="38"/>
      <c r="H58" s="198"/>
      <c r="I58" s="198"/>
    </row>
    <row r="59" spans="1:9" ht="13.8">
      <c r="A59" s="198"/>
      <c r="B59" s="465"/>
      <c r="C59" s="466" t="s">
        <v>252</v>
      </c>
      <c r="D59" s="81" t="s">
        <v>9</v>
      </c>
      <c r="E59" s="82">
        <v>10</v>
      </c>
      <c r="F59" s="82"/>
      <c r="G59" s="82">
        <f>ROUND(E59*F59,2)</f>
        <v>0</v>
      </c>
      <c r="H59" s="198"/>
      <c r="I59" s="198"/>
    </row>
    <row r="60" spans="1:9" ht="13.8">
      <c r="A60" s="198"/>
      <c r="B60" s="27"/>
      <c r="C60" s="417"/>
      <c r="D60" s="34"/>
      <c r="E60" s="35"/>
      <c r="F60" s="35"/>
      <c r="G60" s="35"/>
      <c r="H60" s="198"/>
      <c r="I60" s="198"/>
    </row>
    <row r="61" spans="1:9" ht="27.6">
      <c r="A61" s="198"/>
      <c r="B61" s="53" t="s">
        <v>255</v>
      </c>
      <c r="C61" s="448" t="s">
        <v>476</v>
      </c>
      <c r="D61" s="31" t="s">
        <v>9</v>
      </c>
      <c r="E61" s="32">
        <v>54</v>
      </c>
      <c r="F61" s="32"/>
      <c r="G61" s="32">
        <f>ROUND(E61*F61,2)</f>
        <v>0</v>
      </c>
      <c r="H61" s="198"/>
      <c r="I61" s="198"/>
    </row>
    <row r="62" spans="1:9" ht="13.8">
      <c r="A62" s="198"/>
      <c r="B62" s="27"/>
      <c r="C62" s="417"/>
      <c r="D62" s="34"/>
      <c r="E62" s="35"/>
      <c r="F62" s="35"/>
      <c r="G62" s="35"/>
      <c r="H62" s="198"/>
      <c r="I62" s="198"/>
    </row>
    <row r="63" spans="1:9" ht="223.2" customHeight="1">
      <c r="A63" s="198"/>
      <c r="B63" s="53" t="s">
        <v>256</v>
      </c>
      <c r="C63" s="448" t="s">
        <v>495</v>
      </c>
      <c r="D63" s="31" t="s">
        <v>9</v>
      </c>
      <c r="E63" s="32">
        <v>4</v>
      </c>
      <c r="F63" s="32"/>
      <c r="G63" s="32">
        <f>ROUND(E63*F63,2)</f>
        <v>0</v>
      </c>
      <c r="H63" s="198"/>
      <c r="I63" s="198"/>
    </row>
    <row r="64" spans="1:9" ht="13.8">
      <c r="A64" s="198"/>
      <c r="B64" s="27"/>
      <c r="C64" s="417"/>
      <c r="D64" s="34"/>
      <c r="E64" s="35"/>
      <c r="F64" s="35"/>
      <c r="G64" s="35"/>
      <c r="H64" s="198"/>
      <c r="I64" s="198"/>
    </row>
    <row r="65" spans="1:9" ht="277.8" customHeight="1">
      <c r="A65" s="198"/>
      <c r="B65" s="53" t="s">
        <v>257</v>
      </c>
      <c r="C65" s="448" t="s">
        <v>477</v>
      </c>
      <c r="D65" s="31" t="s">
        <v>230</v>
      </c>
      <c r="E65" s="32">
        <v>2</v>
      </c>
      <c r="F65" s="32"/>
      <c r="G65" s="32">
        <f>ROUND(E65*F65,2)</f>
        <v>0</v>
      </c>
      <c r="H65" s="198"/>
      <c r="I65" s="198"/>
    </row>
    <row r="66" spans="1:9" ht="13.8">
      <c r="A66" s="198"/>
      <c r="B66" s="27"/>
      <c r="C66" s="417"/>
      <c r="D66" s="34"/>
      <c r="E66" s="35"/>
      <c r="F66" s="35"/>
      <c r="G66" s="35"/>
      <c r="H66" s="198"/>
      <c r="I66" s="198"/>
    </row>
    <row r="67" spans="1:9" ht="303.60000000000002">
      <c r="A67" s="198"/>
      <c r="B67" s="53" t="s">
        <v>258</v>
      </c>
      <c r="C67" s="448" t="s">
        <v>478</v>
      </c>
      <c r="D67" s="31" t="s">
        <v>230</v>
      </c>
      <c r="E67" s="32">
        <v>2</v>
      </c>
      <c r="F67" s="32"/>
      <c r="G67" s="32">
        <f>ROUND(E67*F67,2)</f>
        <v>0</v>
      </c>
      <c r="H67" s="198"/>
      <c r="I67" s="198"/>
    </row>
    <row r="68" spans="1:9" ht="13.8">
      <c r="A68" s="198"/>
      <c r="B68" s="27"/>
      <c r="C68" s="417"/>
      <c r="D68" s="34"/>
      <c r="E68" s="35"/>
      <c r="F68" s="35"/>
      <c r="G68" s="35"/>
      <c r="H68" s="198"/>
      <c r="I68" s="198"/>
    </row>
    <row r="69" spans="1:9" ht="165.6">
      <c r="A69" s="198"/>
      <c r="B69" s="53" t="s">
        <v>259</v>
      </c>
      <c r="C69" s="448" t="s">
        <v>479</v>
      </c>
      <c r="D69" s="31" t="s">
        <v>230</v>
      </c>
      <c r="E69" s="32">
        <v>2</v>
      </c>
      <c r="F69" s="32"/>
      <c r="G69" s="32">
        <f>ROUND(E69*F69,2)</f>
        <v>0</v>
      </c>
      <c r="H69" s="198"/>
      <c r="I69" s="198"/>
    </row>
    <row r="70" spans="1:9" ht="13.8">
      <c r="A70" s="198"/>
      <c r="B70" s="27"/>
      <c r="C70" s="417"/>
      <c r="D70" s="34"/>
      <c r="E70" s="35"/>
      <c r="F70" s="35"/>
      <c r="G70" s="35"/>
      <c r="H70" s="198"/>
      <c r="I70" s="198"/>
    </row>
    <row r="71" spans="1:9" ht="179.4">
      <c r="A71" s="198"/>
      <c r="B71" s="53" t="s">
        <v>260</v>
      </c>
      <c r="C71" s="448" t="s">
        <v>480</v>
      </c>
      <c r="D71" s="31" t="s">
        <v>230</v>
      </c>
      <c r="E71" s="32">
        <v>6</v>
      </c>
      <c r="F71" s="32"/>
      <c r="G71" s="32">
        <f>ROUND(E71*F71,2)</f>
        <v>0</v>
      </c>
      <c r="H71" s="198"/>
      <c r="I71" s="198"/>
    </row>
    <row r="72" spans="1:9" ht="13.8">
      <c r="A72" s="198"/>
      <c r="B72" s="27"/>
      <c r="C72" s="417"/>
      <c r="D72" s="34"/>
      <c r="E72" s="35"/>
      <c r="F72" s="35"/>
      <c r="G72" s="35"/>
      <c r="H72" s="198"/>
      <c r="I72" s="198"/>
    </row>
    <row r="73" spans="1:9" ht="195.6" customHeight="1">
      <c r="A73" s="198"/>
      <c r="B73" s="53" t="s">
        <v>261</v>
      </c>
      <c r="C73" s="448" t="s">
        <v>481</v>
      </c>
      <c r="D73" s="31" t="s">
        <v>230</v>
      </c>
      <c r="E73" s="32">
        <v>4</v>
      </c>
      <c r="F73" s="32"/>
      <c r="G73" s="32">
        <f>ROUND(E73*F73,2)</f>
        <v>0</v>
      </c>
      <c r="H73" s="198"/>
      <c r="I73" s="198"/>
    </row>
    <row r="74" spans="1:9" ht="13.8">
      <c r="A74" s="198"/>
      <c r="B74" s="462"/>
      <c r="C74" s="463"/>
      <c r="D74" s="43"/>
      <c r="E74" s="44"/>
      <c r="F74" s="44"/>
      <c r="G74" s="44"/>
      <c r="H74" s="198"/>
      <c r="I74" s="198"/>
    </row>
    <row r="75" spans="1:9" ht="70.2" customHeight="1">
      <c r="A75" s="198"/>
      <c r="B75" s="36" t="s">
        <v>262</v>
      </c>
      <c r="C75" s="469" t="s">
        <v>482</v>
      </c>
      <c r="D75" s="37"/>
      <c r="E75" s="38"/>
      <c r="F75" s="38"/>
      <c r="G75" s="38"/>
      <c r="H75" s="198"/>
      <c r="I75" s="198"/>
    </row>
    <row r="76" spans="1:9" ht="13.8">
      <c r="A76" s="198"/>
      <c r="B76" s="55"/>
      <c r="C76" s="486" t="s">
        <v>483</v>
      </c>
      <c r="D76" s="56" t="s">
        <v>9</v>
      </c>
      <c r="E76" s="57">
        <v>2</v>
      </c>
      <c r="F76" s="57"/>
      <c r="G76" s="57">
        <f t="shared" ref="G76:G83" si="0">ROUND(E76*F76,2)</f>
        <v>0</v>
      </c>
      <c r="H76" s="198"/>
      <c r="I76" s="198"/>
    </row>
    <row r="77" spans="1:9" ht="13.8">
      <c r="A77" s="198"/>
      <c r="B77" s="55"/>
      <c r="C77" s="486" t="s">
        <v>484</v>
      </c>
      <c r="D77" s="56" t="s">
        <v>9</v>
      </c>
      <c r="E77" s="57">
        <v>4</v>
      </c>
      <c r="F77" s="57"/>
      <c r="G77" s="57">
        <f t="shared" si="0"/>
        <v>0</v>
      </c>
      <c r="H77" s="198"/>
      <c r="I77" s="198"/>
    </row>
    <row r="78" spans="1:9" ht="13.8">
      <c r="A78" s="198"/>
      <c r="B78" s="55"/>
      <c r="C78" s="486" t="s">
        <v>485</v>
      </c>
      <c r="D78" s="56" t="s">
        <v>9</v>
      </c>
      <c r="E78" s="57">
        <v>6</v>
      </c>
      <c r="F78" s="57"/>
      <c r="G78" s="57">
        <f t="shared" si="0"/>
        <v>0</v>
      </c>
      <c r="H78" s="198"/>
      <c r="I78" s="198"/>
    </row>
    <row r="79" spans="1:9" ht="13.8">
      <c r="A79" s="198"/>
      <c r="B79" s="55"/>
      <c r="C79" s="486" t="s">
        <v>486</v>
      </c>
      <c r="D79" s="56" t="s">
        <v>9</v>
      </c>
      <c r="E79" s="57">
        <v>4</v>
      </c>
      <c r="F79" s="57"/>
      <c r="G79" s="57">
        <f t="shared" si="0"/>
        <v>0</v>
      </c>
      <c r="H79" s="198"/>
      <c r="I79" s="198"/>
    </row>
    <row r="80" spans="1:9" s="185" customFormat="1" ht="13.8">
      <c r="A80" s="198"/>
      <c r="B80" s="55"/>
      <c r="C80" s="486" t="s">
        <v>487</v>
      </c>
      <c r="D80" s="56" t="s">
        <v>9</v>
      </c>
      <c r="E80" s="57">
        <v>4</v>
      </c>
      <c r="F80" s="57"/>
      <c r="G80" s="57">
        <f t="shared" si="0"/>
        <v>0</v>
      </c>
      <c r="H80" s="247"/>
      <c r="I80" s="247"/>
    </row>
    <row r="81" spans="1:9" s="185" customFormat="1" ht="13.8">
      <c r="A81" s="198"/>
      <c r="B81" s="55"/>
      <c r="C81" s="486" t="s">
        <v>488</v>
      </c>
      <c r="D81" s="56" t="s">
        <v>9</v>
      </c>
      <c r="E81" s="57">
        <v>2</v>
      </c>
      <c r="F81" s="57"/>
      <c r="G81" s="57">
        <f t="shared" si="0"/>
        <v>0</v>
      </c>
      <c r="H81" s="247"/>
      <c r="I81" s="247"/>
    </row>
    <row r="82" spans="1:9" s="185" customFormat="1" ht="13.8">
      <c r="A82" s="198"/>
      <c r="B82" s="55"/>
      <c r="C82" s="486" t="s">
        <v>489</v>
      </c>
      <c r="D82" s="56" t="s">
        <v>9</v>
      </c>
      <c r="E82" s="57">
        <v>4</v>
      </c>
      <c r="F82" s="57"/>
      <c r="G82" s="57">
        <f t="shared" si="0"/>
        <v>0</v>
      </c>
      <c r="H82" s="247"/>
      <c r="I82" s="247"/>
    </row>
    <row r="83" spans="1:9" s="185" customFormat="1" ht="13.8">
      <c r="A83" s="198"/>
      <c r="B83" s="470"/>
      <c r="C83" s="471" t="s">
        <v>490</v>
      </c>
      <c r="D83" s="81" t="s">
        <v>9</v>
      </c>
      <c r="E83" s="82">
        <v>2</v>
      </c>
      <c r="F83" s="82"/>
      <c r="G83" s="82">
        <f t="shared" si="0"/>
        <v>0</v>
      </c>
      <c r="H83" s="247"/>
      <c r="I83" s="247"/>
    </row>
    <row r="84" spans="1:9" s="185" customFormat="1" ht="13.8">
      <c r="A84" s="198"/>
      <c r="B84" s="27"/>
      <c r="C84" s="417"/>
      <c r="D84" s="34"/>
      <c r="E84" s="35"/>
      <c r="F84" s="35"/>
      <c r="G84" s="35"/>
      <c r="H84" s="247"/>
      <c r="I84" s="247"/>
    </row>
    <row r="85" spans="1:9" s="186" customFormat="1" ht="41.4">
      <c r="A85" s="280"/>
      <c r="B85" s="53" t="s">
        <v>263</v>
      </c>
      <c r="C85" s="448" t="s">
        <v>264</v>
      </c>
      <c r="D85" s="31" t="s">
        <v>230</v>
      </c>
      <c r="E85" s="32">
        <v>1</v>
      </c>
      <c r="F85" s="32"/>
      <c r="G85" s="32">
        <f>ROUND(E85*F85,2)</f>
        <v>0</v>
      </c>
      <c r="H85" s="198"/>
      <c r="I85" s="198"/>
    </row>
    <row r="86" spans="1:9" s="187" customFormat="1" ht="13.8">
      <c r="A86" s="283"/>
      <c r="B86" s="457"/>
      <c r="C86" s="464"/>
      <c r="D86" s="51"/>
      <c r="E86" s="52"/>
      <c r="F86" s="52"/>
      <c r="G86" s="52"/>
      <c r="H86" s="288"/>
      <c r="I86" s="288"/>
    </row>
    <row r="87" spans="1:9" s="187" customFormat="1" ht="72" customHeight="1">
      <c r="A87" s="231"/>
      <c r="B87" s="53" t="s">
        <v>265</v>
      </c>
      <c r="C87" s="448" t="s">
        <v>266</v>
      </c>
      <c r="D87" s="31" t="s">
        <v>230</v>
      </c>
      <c r="E87" s="32">
        <v>1</v>
      </c>
      <c r="F87" s="32"/>
      <c r="G87" s="32">
        <f>ROUND(E87*F87,2)</f>
        <v>0</v>
      </c>
      <c r="H87" s="288"/>
      <c r="I87" s="288"/>
    </row>
    <row r="88" spans="1:9" s="187" customFormat="1" ht="15.75" customHeight="1">
      <c r="A88" s="231"/>
      <c r="B88" s="457"/>
      <c r="C88" s="75"/>
      <c r="D88" s="51"/>
      <c r="E88" s="52"/>
      <c r="F88" s="52"/>
      <c r="G88" s="52"/>
      <c r="H88" s="288"/>
      <c r="I88" s="288"/>
    </row>
    <row r="89" spans="1:9" s="187" customFormat="1" ht="98.4" customHeight="1">
      <c r="A89" s="231"/>
      <c r="B89" s="53" t="s">
        <v>267</v>
      </c>
      <c r="C89" s="448" t="s">
        <v>268</v>
      </c>
      <c r="D89" s="31" t="s">
        <v>230</v>
      </c>
      <c r="E89" s="32">
        <v>1</v>
      </c>
      <c r="F89" s="32"/>
      <c r="G89" s="32">
        <f>ROUND(E89*F89,2)</f>
        <v>0</v>
      </c>
      <c r="H89" s="288"/>
      <c r="I89" s="288"/>
    </row>
    <row r="90" spans="1:9" s="187" customFormat="1" ht="13.8">
      <c r="A90" s="231"/>
      <c r="B90" s="457"/>
      <c r="C90" s="75"/>
      <c r="D90" s="51"/>
      <c r="E90" s="52"/>
      <c r="F90" s="52"/>
      <c r="G90" s="52"/>
      <c r="H90" s="288"/>
      <c r="I90" s="288"/>
    </row>
    <row r="91" spans="1:9" s="187" customFormat="1" ht="70.8" customHeight="1">
      <c r="A91" s="231"/>
      <c r="B91" s="53" t="s">
        <v>269</v>
      </c>
      <c r="C91" s="448" t="s">
        <v>270</v>
      </c>
      <c r="D91" s="31" t="s">
        <v>230</v>
      </c>
      <c r="E91" s="32">
        <v>1</v>
      </c>
      <c r="F91" s="32"/>
      <c r="G91" s="32">
        <f>ROUND(E91*F91,2)</f>
        <v>0</v>
      </c>
      <c r="H91" s="288"/>
      <c r="I91" s="288"/>
    </row>
    <row r="92" spans="1:9" s="187" customFormat="1" ht="15.75" customHeight="1">
      <c r="A92" s="231"/>
      <c r="B92" s="457"/>
      <c r="C92" s="75"/>
      <c r="D92" s="51"/>
      <c r="E92" s="52"/>
      <c r="F92" s="52"/>
      <c r="G92" s="52"/>
      <c r="H92" s="288"/>
      <c r="I92" s="288"/>
    </row>
    <row r="93" spans="1:9" s="187" customFormat="1" ht="43.2" customHeight="1">
      <c r="A93" s="231"/>
      <c r="B93" s="53" t="s">
        <v>271</v>
      </c>
      <c r="C93" s="448" t="s">
        <v>272</v>
      </c>
      <c r="D93" s="31" t="s">
        <v>230</v>
      </c>
      <c r="E93" s="32">
        <v>1</v>
      </c>
      <c r="F93" s="32"/>
      <c r="G93" s="32">
        <f>ROUND(E93*F93,2)</f>
        <v>0</v>
      </c>
      <c r="H93" s="288"/>
      <c r="I93" s="288"/>
    </row>
    <row r="94" spans="1:9" s="187" customFormat="1" ht="13.8">
      <c r="A94" s="231"/>
      <c r="B94" s="457"/>
      <c r="C94" s="75"/>
      <c r="D94" s="51"/>
      <c r="E94" s="52"/>
      <c r="F94" s="52"/>
      <c r="G94" s="52"/>
      <c r="H94" s="288"/>
      <c r="I94" s="288"/>
    </row>
    <row r="95" spans="1:9" s="187" customFormat="1" ht="59.4" customHeight="1">
      <c r="A95" s="231"/>
      <c r="B95" s="53" t="s">
        <v>273</v>
      </c>
      <c r="C95" s="448" t="s">
        <v>274</v>
      </c>
      <c r="D95" s="31" t="s">
        <v>9</v>
      </c>
      <c r="E95" s="32">
        <v>1</v>
      </c>
      <c r="F95" s="32"/>
      <c r="G95" s="32">
        <f>ROUND(E95*F95,2)</f>
        <v>0</v>
      </c>
      <c r="H95" s="288"/>
      <c r="I95" s="288"/>
    </row>
    <row r="96" spans="1:9" s="187" customFormat="1" ht="15.75" customHeight="1">
      <c r="A96" s="231"/>
      <c r="B96" s="45"/>
      <c r="C96" s="464"/>
      <c r="D96" s="51"/>
      <c r="E96" s="52"/>
      <c r="F96" s="52"/>
      <c r="G96" s="52"/>
      <c r="H96" s="288"/>
      <c r="I96" s="288"/>
    </row>
    <row r="97" spans="1:9" s="187" customFormat="1" ht="13.8">
      <c r="A97" s="231"/>
      <c r="B97" s="470"/>
      <c r="C97" s="471" t="s">
        <v>275</v>
      </c>
      <c r="D97" s="81"/>
      <c r="E97" s="82"/>
      <c r="F97" s="82"/>
      <c r="G97" s="82"/>
      <c r="H97" s="288"/>
      <c r="I97" s="288"/>
    </row>
    <row r="98" spans="1:9" s="187" customFormat="1" ht="85.2" customHeight="1">
      <c r="A98" s="231"/>
      <c r="B98" s="45" t="s">
        <v>276</v>
      </c>
      <c r="C98" s="464" t="s">
        <v>432</v>
      </c>
      <c r="D98" s="51"/>
      <c r="E98" s="52"/>
      <c r="F98" s="52"/>
      <c r="G98" s="52"/>
      <c r="H98" s="288"/>
      <c r="I98" s="288"/>
    </row>
    <row r="99" spans="1:9" s="187" customFormat="1" ht="13.8">
      <c r="A99" s="231"/>
      <c r="B99" s="470"/>
      <c r="C99" s="466" t="s">
        <v>277</v>
      </c>
      <c r="D99" s="81" t="s">
        <v>12</v>
      </c>
      <c r="E99" s="82">
        <v>30</v>
      </c>
      <c r="F99" s="82"/>
      <c r="G99" s="82">
        <f>ROUND(E99*F99,2)</f>
        <v>0</v>
      </c>
      <c r="H99" s="288"/>
      <c r="I99" s="288"/>
    </row>
    <row r="100" spans="1:9" s="187" customFormat="1" ht="13.8">
      <c r="A100" s="231"/>
      <c r="B100" s="487"/>
      <c r="C100" s="488"/>
      <c r="D100" s="40"/>
      <c r="E100" s="41"/>
      <c r="F100" s="41"/>
      <c r="G100" s="41"/>
      <c r="H100" s="288"/>
      <c r="I100" s="288"/>
    </row>
    <row r="101" spans="1:9" s="188" customFormat="1" ht="151.80000000000001">
      <c r="A101" s="231"/>
      <c r="B101" s="36" t="s">
        <v>278</v>
      </c>
      <c r="C101" s="469" t="s">
        <v>491</v>
      </c>
      <c r="D101" s="37"/>
      <c r="E101" s="38"/>
      <c r="F101" s="38"/>
      <c r="G101" s="38"/>
      <c r="H101" s="247"/>
      <c r="I101" s="247"/>
    </row>
    <row r="102" spans="1:9" s="188" customFormat="1" ht="27.6">
      <c r="A102" s="231"/>
      <c r="B102" s="470"/>
      <c r="C102" s="466" t="s">
        <v>492</v>
      </c>
      <c r="D102" s="81" t="s">
        <v>12</v>
      </c>
      <c r="E102" s="82">
        <v>20</v>
      </c>
      <c r="F102" s="82"/>
      <c r="G102" s="82">
        <f>ROUND(E102*F102,2)</f>
        <v>0</v>
      </c>
      <c r="H102" s="247"/>
      <c r="I102" s="247"/>
    </row>
    <row r="103" spans="1:9" s="188" customFormat="1" ht="13.8">
      <c r="A103" s="231"/>
      <c r="B103" s="27"/>
      <c r="C103" s="417"/>
      <c r="D103" s="34"/>
      <c r="E103" s="35"/>
      <c r="F103" s="35"/>
      <c r="G103" s="35"/>
      <c r="H103" s="247"/>
      <c r="I103" s="247"/>
    </row>
    <row r="104" spans="1:9" s="188" customFormat="1" ht="27.6">
      <c r="A104" s="231"/>
      <c r="B104" s="53" t="s">
        <v>279</v>
      </c>
      <c r="C104" s="472" t="s">
        <v>493</v>
      </c>
      <c r="D104" s="31" t="s">
        <v>9</v>
      </c>
      <c r="E104" s="32">
        <v>2</v>
      </c>
      <c r="F104" s="32"/>
      <c r="G104" s="32">
        <f>ROUND(E104*F104,2)</f>
        <v>0</v>
      </c>
      <c r="H104" s="247"/>
      <c r="I104" s="247"/>
    </row>
    <row r="105" spans="1:9" s="188" customFormat="1" ht="13.8">
      <c r="A105" s="231"/>
      <c r="B105" s="460"/>
      <c r="C105" s="461"/>
      <c r="D105" s="34"/>
      <c r="E105" s="35"/>
      <c r="F105" s="35"/>
      <c r="G105" s="35"/>
      <c r="H105" s="247"/>
      <c r="I105" s="247"/>
    </row>
    <row r="106" spans="1:9" s="188" customFormat="1" ht="14.4" thickBot="1">
      <c r="A106" s="231"/>
      <c r="B106" s="473"/>
      <c r="C106" s="474" t="s">
        <v>494</v>
      </c>
      <c r="D106" s="475"/>
      <c r="E106" s="62"/>
      <c r="F106" s="62"/>
      <c r="G106" s="62">
        <f>SUM(G4:G105)</f>
        <v>0</v>
      </c>
      <c r="H106" s="247"/>
      <c r="I106" s="247"/>
    </row>
    <row r="107" spans="1:9" s="188" customFormat="1" ht="14.4" thickTop="1">
      <c r="A107" s="231"/>
      <c r="B107" s="289"/>
      <c r="C107" s="285"/>
      <c r="D107" s="476"/>
      <c r="E107" s="477"/>
      <c r="F107" s="220"/>
      <c r="G107" s="220"/>
      <c r="H107" s="247"/>
      <c r="I107" s="247"/>
    </row>
    <row r="108" spans="1:9" s="188" customFormat="1">
      <c r="A108" s="193"/>
      <c r="B108" s="478"/>
      <c r="C108" s="479"/>
      <c r="D108" s="480"/>
      <c r="E108" s="481"/>
      <c r="F108" s="481"/>
      <c r="G108" s="481"/>
    </row>
    <row r="109" spans="1:9" s="188" customFormat="1">
      <c r="A109" s="193"/>
      <c r="B109" s="478"/>
      <c r="C109" s="479"/>
      <c r="D109" s="480"/>
      <c r="E109" s="481"/>
      <c r="F109" s="481"/>
      <c r="G109" s="481"/>
    </row>
    <row r="110" spans="1:9" s="188" customFormat="1" ht="14.25" customHeight="1">
      <c r="A110" s="193"/>
      <c r="B110" s="478"/>
      <c r="C110" s="479"/>
      <c r="D110" s="480"/>
      <c r="E110" s="481"/>
      <c r="F110" s="481"/>
      <c r="G110" s="481"/>
    </row>
    <row r="111" spans="1:9" s="188" customFormat="1" ht="12" customHeight="1">
      <c r="A111" s="193"/>
      <c r="B111" s="478"/>
      <c r="C111" s="479"/>
      <c r="D111" s="480"/>
      <c r="E111" s="481"/>
      <c r="F111" s="481"/>
      <c r="G111" s="481"/>
    </row>
    <row r="112" spans="1:9" s="188" customFormat="1" ht="12" customHeight="1">
      <c r="A112" s="193"/>
      <c r="B112" s="478"/>
      <c r="C112" s="479"/>
      <c r="D112" s="480"/>
      <c r="E112" s="481"/>
      <c r="F112" s="481"/>
      <c r="G112" s="481"/>
    </row>
    <row r="113" spans="1:11" s="188" customFormat="1" ht="12" customHeight="1">
      <c r="A113" s="193"/>
      <c r="B113" s="478"/>
      <c r="C113" s="479"/>
      <c r="D113" s="480"/>
      <c r="E113" s="481"/>
      <c r="F113" s="481"/>
      <c r="G113" s="481"/>
    </row>
    <row r="114" spans="1:11" s="188" customFormat="1" ht="12" customHeight="1">
      <c r="A114" s="193"/>
      <c r="B114" s="478"/>
      <c r="C114" s="479"/>
      <c r="D114" s="480"/>
      <c r="E114" s="481"/>
      <c r="F114" s="481"/>
      <c r="G114" s="481"/>
    </row>
    <row r="115" spans="1:11" s="189" customFormat="1">
      <c r="A115" s="193"/>
      <c r="B115" s="478"/>
      <c r="C115" s="479"/>
      <c r="D115" s="480"/>
      <c r="E115" s="481"/>
      <c r="F115" s="481"/>
      <c r="G115" s="481"/>
    </row>
    <row r="116" spans="1:11" s="183" customFormat="1">
      <c r="A116" s="193"/>
      <c r="B116" s="478"/>
      <c r="C116" s="479"/>
      <c r="D116" s="480"/>
      <c r="E116" s="481"/>
      <c r="F116" s="481"/>
      <c r="G116" s="481"/>
    </row>
    <row r="117" spans="1:11" s="183" customFormat="1">
      <c r="A117" s="193"/>
      <c r="B117" s="478"/>
      <c r="C117" s="479"/>
      <c r="D117" s="480"/>
      <c r="E117" s="481"/>
      <c r="F117" s="481"/>
      <c r="G117" s="481"/>
    </row>
    <row r="118" spans="1:11" s="183" customFormat="1">
      <c r="A118" s="193"/>
      <c r="B118" s="478"/>
      <c r="C118" s="479"/>
      <c r="D118" s="480"/>
      <c r="E118" s="481"/>
      <c r="F118" s="481"/>
      <c r="G118" s="481"/>
    </row>
    <row r="119" spans="1:11" s="183" customFormat="1">
      <c r="A119" s="193"/>
      <c r="B119" s="478"/>
      <c r="C119" s="479"/>
      <c r="D119" s="480"/>
      <c r="E119" s="481"/>
      <c r="F119" s="481"/>
      <c r="G119" s="481"/>
    </row>
    <row r="120" spans="1:11" s="183" customFormat="1">
      <c r="A120" s="193"/>
      <c r="B120" s="478"/>
      <c r="C120" s="479"/>
      <c r="D120" s="480"/>
      <c r="E120" s="481"/>
      <c r="F120" s="481"/>
      <c r="G120" s="481"/>
    </row>
    <row r="121" spans="1:11" s="183" customFormat="1">
      <c r="A121" s="193"/>
      <c r="B121" s="478"/>
      <c r="C121" s="479"/>
      <c r="D121" s="480"/>
      <c r="E121" s="481"/>
      <c r="F121" s="481"/>
      <c r="G121" s="481"/>
    </row>
    <row r="122" spans="1:11" s="190" customFormat="1">
      <c r="A122" s="193"/>
      <c r="B122" s="478"/>
      <c r="C122" s="479"/>
      <c r="D122" s="480"/>
      <c r="E122" s="481"/>
      <c r="F122" s="481"/>
      <c r="G122" s="481"/>
      <c r="K122" s="190" t="e">
        <f>0.015*#REF!</f>
        <v>#REF!</v>
      </c>
    </row>
    <row r="123" spans="1:11" s="190" customFormat="1" hidden="1">
      <c r="A123" s="193"/>
      <c r="B123" s="478"/>
      <c r="C123" s="479"/>
      <c r="D123" s="480"/>
      <c r="E123" s="481"/>
      <c r="F123" s="481"/>
      <c r="G123" s="481"/>
    </row>
    <row r="124" spans="1:11" s="190" customFormat="1">
      <c r="A124" s="193"/>
      <c r="B124" s="478"/>
      <c r="C124" s="479"/>
      <c r="D124" s="480"/>
      <c r="E124" s="481"/>
      <c r="F124" s="481"/>
      <c r="G124" s="481"/>
      <c r="K124" s="190" t="e">
        <f>#REF!/#REF!</f>
        <v>#REF!</v>
      </c>
    </row>
    <row r="125" spans="1:11" s="190" customFormat="1">
      <c r="A125" s="193"/>
      <c r="B125" s="478"/>
      <c r="C125" s="479"/>
      <c r="D125" s="480"/>
      <c r="E125" s="481"/>
      <c r="F125" s="481"/>
      <c r="G125" s="481"/>
    </row>
    <row r="126" spans="1:11" s="190" customFormat="1">
      <c r="A126" s="193"/>
      <c r="B126" s="478"/>
      <c r="C126" s="479"/>
      <c r="D126" s="480"/>
      <c r="E126" s="481"/>
      <c r="F126" s="481"/>
      <c r="G126" s="481"/>
    </row>
    <row r="127" spans="1:11" s="190" customFormat="1">
      <c r="A127" s="193"/>
      <c r="B127" s="478"/>
      <c r="C127" s="479"/>
      <c r="D127" s="480"/>
      <c r="E127" s="481"/>
      <c r="F127" s="481"/>
      <c r="G127" s="481"/>
    </row>
    <row r="128" spans="1:11" s="190" customFormat="1">
      <c r="A128" s="193"/>
      <c r="B128" s="478"/>
      <c r="C128" s="479"/>
      <c r="D128" s="480"/>
      <c r="E128" s="481"/>
      <c r="F128" s="481"/>
      <c r="G128" s="481"/>
    </row>
    <row r="129" spans="1:7" s="190" customFormat="1">
      <c r="A129" s="193"/>
      <c r="B129" s="478"/>
      <c r="C129" s="479"/>
      <c r="D129" s="480"/>
      <c r="E129" s="481"/>
      <c r="F129" s="481"/>
      <c r="G129" s="481"/>
    </row>
    <row r="130" spans="1:7" s="190" customFormat="1">
      <c r="A130" s="193"/>
      <c r="B130" s="478"/>
      <c r="C130" s="479"/>
      <c r="D130" s="480"/>
      <c r="E130" s="481"/>
      <c r="F130" s="481"/>
      <c r="G130" s="481"/>
    </row>
    <row r="131" spans="1:7" s="190" customFormat="1">
      <c r="A131" s="193"/>
      <c r="B131" s="478"/>
      <c r="C131" s="479"/>
      <c r="D131" s="480"/>
      <c r="E131" s="481"/>
      <c r="F131" s="481"/>
      <c r="G131" s="481"/>
    </row>
    <row r="132" spans="1:7" s="190" customFormat="1">
      <c r="A132" s="193"/>
      <c r="B132" s="478"/>
      <c r="C132" s="479"/>
      <c r="D132" s="480"/>
      <c r="E132" s="481"/>
      <c r="F132" s="481"/>
      <c r="G132" s="481"/>
    </row>
    <row r="133" spans="1:7" s="190" customFormat="1">
      <c r="A133" s="193"/>
      <c r="B133" s="478"/>
      <c r="C133" s="479"/>
      <c r="D133" s="480"/>
      <c r="E133" s="481"/>
      <c r="F133" s="481"/>
      <c r="G133" s="481"/>
    </row>
    <row r="134" spans="1:7" s="190" customFormat="1">
      <c r="A134" s="193"/>
      <c r="B134" s="478"/>
      <c r="C134" s="479"/>
      <c r="D134" s="480"/>
      <c r="E134" s="481"/>
      <c r="F134" s="481"/>
      <c r="G134" s="481"/>
    </row>
    <row r="135" spans="1:7" s="190" customFormat="1">
      <c r="A135" s="193"/>
      <c r="B135" s="193"/>
      <c r="C135" s="194"/>
      <c r="D135" s="195"/>
      <c r="E135" s="196"/>
      <c r="F135" s="196"/>
      <c r="G135" s="196"/>
    </row>
    <row r="136" spans="1:7" s="190" customFormat="1">
      <c r="A136" s="193"/>
      <c r="B136" s="193"/>
      <c r="C136" s="194"/>
      <c r="D136" s="195"/>
      <c r="E136" s="196"/>
      <c r="F136" s="196"/>
      <c r="G136" s="196"/>
    </row>
    <row r="137" spans="1:7" s="190" customFormat="1">
      <c r="A137" s="193"/>
      <c r="B137" s="193"/>
      <c r="C137" s="194"/>
      <c r="D137" s="195"/>
      <c r="E137" s="196"/>
      <c r="F137" s="196"/>
      <c r="G137" s="196"/>
    </row>
    <row r="138" spans="1:7" s="190" customFormat="1">
      <c r="A138" s="193"/>
      <c r="B138" s="193"/>
      <c r="C138" s="194"/>
      <c r="D138" s="195"/>
      <c r="E138" s="196"/>
      <c r="F138" s="196"/>
      <c r="G138" s="196"/>
    </row>
    <row r="139" spans="1:7" s="190" customFormat="1">
      <c r="A139" s="193"/>
      <c r="B139" s="193"/>
      <c r="C139" s="194"/>
      <c r="D139" s="195"/>
      <c r="E139" s="196"/>
      <c r="F139" s="196"/>
      <c r="G139" s="196"/>
    </row>
    <row r="140" spans="1:7" s="190" customFormat="1">
      <c r="A140" s="193"/>
      <c r="B140" s="193"/>
      <c r="C140" s="194"/>
      <c r="D140" s="195"/>
      <c r="E140" s="196"/>
      <c r="F140" s="196"/>
      <c r="G140" s="196"/>
    </row>
    <row r="141" spans="1:7" s="190" customFormat="1">
      <c r="A141" s="193"/>
      <c r="B141" s="193"/>
      <c r="C141" s="194"/>
      <c r="D141" s="195"/>
      <c r="E141" s="196"/>
      <c r="F141" s="196"/>
      <c r="G141" s="196"/>
    </row>
    <row r="142" spans="1:7" s="183" customFormat="1" ht="13.5" customHeight="1">
      <c r="A142" s="193"/>
      <c r="B142" s="193"/>
      <c r="C142" s="194"/>
      <c r="D142" s="195"/>
      <c r="E142" s="196"/>
      <c r="F142" s="196"/>
      <c r="G142" s="196"/>
    </row>
    <row r="143" spans="1:7" s="191" customFormat="1" ht="13.8">
      <c r="A143" s="193"/>
      <c r="B143" s="193"/>
      <c r="C143" s="194"/>
      <c r="D143" s="195"/>
      <c r="E143" s="196"/>
      <c r="F143" s="196"/>
      <c r="G143" s="196"/>
    </row>
    <row r="144" spans="1:7" s="191" customFormat="1" ht="13.5" customHeight="1">
      <c r="A144" s="193"/>
      <c r="B144" s="193"/>
      <c r="C144" s="194"/>
      <c r="D144" s="195"/>
      <c r="E144" s="196"/>
      <c r="F144" s="196"/>
      <c r="G144" s="196"/>
    </row>
    <row r="145" spans="1:8" s="191" customFormat="1" ht="13.8" hidden="1">
      <c r="A145" s="193"/>
      <c r="B145" s="193"/>
      <c r="C145" s="194"/>
      <c r="D145" s="195"/>
      <c r="E145" s="196"/>
      <c r="F145" s="196"/>
      <c r="G145" s="196"/>
    </row>
    <row r="146" spans="1:8" s="191" customFormat="1" ht="3" hidden="1" customHeight="1">
      <c r="A146" s="193"/>
      <c r="B146" s="193"/>
      <c r="C146" s="194"/>
      <c r="D146" s="195"/>
      <c r="E146" s="196"/>
      <c r="F146" s="196"/>
      <c r="G146" s="196"/>
    </row>
    <row r="147" spans="1:8" s="192" customFormat="1" ht="13.8" hidden="1">
      <c r="A147" s="193"/>
      <c r="B147" s="193"/>
      <c r="C147" s="194"/>
      <c r="D147" s="195"/>
      <c r="E147" s="196"/>
      <c r="F147" s="196"/>
      <c r="G147" s="196"/>
    </row>
    <row r="149" spans="1:8" s="185" customFormat="1">
      <c r="A149" s="193"/>
      <c r="B149" s="193"/>
      <c r="C149" s="194"/>
      <c r="D149" s="195"/>
      <c r="E149" s="196"/>
      <c r="F149" s="196"/>
      <c r="G149" s="196"/>
      <c r="H149" s="188"/>
    </row>
    <row r="150" spans="1:8" s="185" customFormat="1">
      <c r="A150" s="193"/>
      <c r="B150" s="193"/>
      <c r="C150" s="194"/>
      <c r="D150" s="195"/>
      <c r="E150" s="196"/>
      <c r="F150" s="196"/>
      <c r="G150" s="196"/>
      <c r="H150" s="188"/>
    </row>
    <row r="151" spans="1:8" s="185" customFormat="1">
      <c r="A151" s="193"/>
      <c r="B151" s="193"/>
      <c r="C151" s="194"/>
      <c r="D151" s="195"/>
      <c r="E151" s="196"/>
      <c r="F151" s="196"/>
      <c r="G151" s="196"/>
    </row>
  </sheetData>
  <pageMargins left="0.70866141732283505" right="0.70866141732283505" top="0.74803149606299202" bottom="0.74803149606299202" header="0.31496062992126" footer="0.31496062992126"/>
  <pageSetup paperSize="9" scale="80" fitToHeight="0" orientation="portrait" r:id="rId1"/>
  <headerFooter scaleWithDoc="0"/>
  <rowBreaks count="1" manualBreakCount="1">
    <brk id="74"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95"/>
  <sheetViews>
    <sheetView topLeftCell="A178" zoomScale="70" zoomScaleNormal="70" workbookViewId="0">
      <selection activeCell="I177" sqref="I177"/>
    </sheetView>
  </sheetViews>
  <sheetFormatPr defaultColWidth="9" defaultRowHeight="13.2"/>
  <cols>
    <col min="1" max="1" width="6.6640625" customWidth="1"/>
    <col min="2" max="2" width="43.6640625" customWidth="1"/>
    <col min="4" max="4" width="10.88671875" customWidth="1"/>
    <col min="5" max="5" width="10.6640625" customWidth="1"/>
    <col min="6" max="6" width="10.5546875" customWidth="1"/>
  </cols>
  <sheetData>
    <row r="1" spans="1:6">
      <c r="A1" s="757" t="s">
        <v>280</v>
      </c>
      <c r="B1" s="758"/>
      <c r="C1" s="758"/>
      <c r="D1" s="758"/>
      <c r="E1" s="758"/>
      <c r="F1" s="758"/>
    </row>
    <row r="2" spans="1:6" ht="13.2" customHeight="1">
      <c r="A2" s="759" t="s">
        <v>281</v>
      </c>
      <c r="B2" s="760"/>
      <c r="C2" s="760"/>
      <c r="D2" s="760"/>
      <c r="E2" s="760"/>
      <c r="F2" s="760"/>
    </row>
    <row r="3" spans="1:6" ht="13.2" customHeight="1">
      <c r="A3" s="759" t="s">
        <v>282</v>
      </c>
      <c r="B3" s="759"/>
      <c r="C3" s="759"/>
      <c r="D3" s="759"/>
      <c r="E3" s="759"/>
      <c r="F3" s="759"/>
    </row>
    <row r="4" spans="1:6" ht="26.4">
      <c r="A4" s="700" t="s">
        <v>283</v>
      </c>
      <c r="B4" s="700" t="s">
        <v>284</v>
      </c>
      <c r="C4" s="700" t="s">
        <v>285</v>
      </c>
      <c r="D4" s="700" t="s">
        <v>286</v>
      </c>
      <c r="E4" s="700" t="s">
        <v>287</v>
      </c>
      <c r="F4" s="724" t="s">
        <v>288</v>
      </c>
    </row>
    <row r="5" spans="1:6" ht="13.2" customHeight="1">
      <c r="A5" s="761" t="s">
        <v>709</v>
      </c>
      <c r="B5" s="761"/>
      <c r="C5" s="761"/>
      <c r="D5" s="761"/>
      <c r="E5" s="761"/>
      <c r="F5" s="761"/>
    </row>
    <row r="6" spans="1:6" ht="40.799999999999997" customHeight="1">
      <c r="A6" s="762" t="s">
        <v>710</v>
      </c>
      <c r="B6" s="762"/>
      <c r="C6" s="762"/>
      <c r="D6" s="762"/>
      <c r="E6" s="762"/>
      <c r="F6" s="762"/>
    </row>
    <row r="7" spans="1:6">
      <c r="A7" s="763" t="s">
        <v>289</v>
      </c>
      <c r="B7" s="764"/>
      <c r="C7" s="764"/>
      <c r="D7" s="764"/>
      <c r="E7" s="764"/>
      <c r="F7" s="765"/>
    </row>
    <row r="8" spans="1:6" ht="52.8">
      <c r="A8" s="701">
        <v>1</v>
      </c>
      <c r="B8" s="725" t="s">
        <v>711</v>
      </c>
      <c r="C8" s="701"/>
      <c r="D8" s="701"/>
      <c r="E8" s="728"/>
      <c r="F8" s="726"/>
    </row>
    <row r="9" spans="1:6" ht="52.8">
      <c r="A9" s="701"/>
      <c r="B9" s="725" t="s">
        <v>712</v>
      </c>
      <c r="C9" s="701"/>
      <c r="D9" s="701"/>
      <c r="E9" s="726"/>
      <c r="F9" s="726"/>
    </row>
    <row r="10" spans="1:6">
      <c r="A10" s="701"/>
      <c r="B10" s="729" t="s">
        <v>713</v>
      </c>
      <c r="C10" s="701"/>
      <c r="D10" s="701"/>
      <c r="E10" s="726"/>
      <c r="F10" s="726"/>
    </row>
    <row r="11" spans="1:6">
      <c r="A11" s="701"/>
      <c r="B11" s="729" t="s">
        <v>714</v>
      </c>
      <c r="C11" s="701"/>
      <c r="D11" s="701"/>
      <c r="E11" s="726"/>
      <c r="F11" s="726"/>
    </row>
    <row r="12" spans="1:6" ht="39.6">
      <c r="A12" s="701"/>
      <c r="B12" s="725" t="s">
        <v>715</v>
      </c>
      <c r="C12" s="701"/>
      <c r="D12" s="701"/>
      <c r="E12" s="726"/>
      <c r="F12" s="726"/>
    </row>
    <row r="13" spans="1:6" ht="26.4">
      <c r="A13" s="701"/>
      <c r="B13" s="725" t="s">
        <v>716</v>
      </c>
      <c r="C13" s="701"/>
      <c r="D13" s="701"/>
      <c r="E13" s="726"/>
      <c r="F13" s="726"/>
    </row>
    <row r="14" spans="1:6" ht="26.4">
      <c r="A14" s="701"/>
      <c r="B14" s="725" t="s">
        <v>717</v>
      </c>
      <c r="C14" s="701"/>
      <c r="D14" s="701"/>
      <c r="E14" s="726"/>
      <c r="F14" s="726"/>
    </row>
    <row r="15" spans="1:6">
      <c r="A15" s="701"/>
      <c r="B15" s="725" t="s">
        <v>718</v>
      </c>
      <c r="C15" s="701"/>
      <c r="D15" s="701"/>
      <c r="E15" s="726"/>
      <c r="F15" s="726"/>
    </row>
    <row r="16" spans="1:6">
      <c r="A16" s="701"/>
      <c r="B16" s="725" t="s">
        <v>719</v>
      </c>
      <c r="C16" s="701"/>
      <c r="D16" s="701"/>
      <c r="E16" s="726"/>
      <c r="F16" s="726"/>
    </row>
    <row r="17" spans="1:6">
      <c r="A17" s="701"/>
      <c r="B17" s="725" t="s">
        <v>720</v>
      </c>
      <c r="C17" s="701"/>
      <c r="D17" s="701"/>
      <c r="E17" s="726"/>
      <c r="F17" s="726"/>
    </row>
    <row r="18" spans="1:6">
      <c r="A18" s="701"/>
      <c r="B18" s="725" t="s">
        <v>721</v>
      </c>
      <c r="C18" s="701"/>
      <c r="D18" s="701"/>
      <c r="E18" s="726"/>
      <c r="F18" s="726"/>
    </row>
    <row r="19" spans="1:6">
      <c r="A19" s="701"/>
      <c r="B19" s="725" t="s">
        <v>722</v>
      </c>
      <c r="C19" s="701"/>
      <c r="D19" s="701"/>
      <c r="E19" s="726"/>
      <c r="F19" s="726"/>
    </row>
    <row r="20" spans="1:6" ht="26.4">
      <c r="A20" s="701"/>
      <c r="B20" s="725" t="s">
        <v>723</v>
      </c>
      <c r="C20" s="701"/>
      <c r="D20" s="701"/>
      <c r="E20" s="726"/>
      <c r="F20" s="726"/>
    </row>
    <row r="21" spans="1:6" ht="28.8">
      <c r="A21" s="701"/>
      <c r="B21" s="725" t="s">
        <v>831</v>
      </c>
      <c r="C21" s="701"/>
      <c r="D21" s="701"/>
      <c r="E21" s="726"/>
      <c r="F21" s="726"/>
    </row>
    <row r="22" spans="1:6">
      <c r="A22" s="701"/>
      <c r="B22" s="730" t="s">
        <v>724</v>
      </c>
      <c r="C22" s="701"/>
      <c r="D22" s="701"/>
      <c r="E22" s="726"/>
      <c r="F22" s="726"/>
    </row>
    <row r="23" spans="1:6">
      <c r="A23" s="701"/>
      <c r="B23" s="730" t="s">
        <v>725</v>
      </c>
      <c r="C23" s="701"/>
      <c r="D23" s="701"/>
      <c r="E23" s="726"/>
      <c r="F23" s="726"/>
    </row>
    <row r="24" spans="1:6">
      <c r="A24" s="701"/>
      <c r="B24" s="730" t="s">
        <v>726</v>
      </c>
      <c r="C24" s="701"/>
      <c r="D24" s="701"/>
      <c r="E24" s="726"/>
      <c r="F24" s="726"/>
    </row>
    <row r="25" spans="1:6" ht="13.2" customHeight="1">
      <c r="A25" s="701"/>
      <c r="B25" s="725" t="s">
        <v>727</v>
      </c>
      <c r="C25" s="701"/>
      <c r="D25" s="701"/>
      <c r="E25" s="726"/>
      <c r="F25" s="726"/>
    </row>
    <row r="26" spans="1:6" ht="39.6">
      <c r="A26" s="701"/>
      <c r="B26" s="725" t="s">
        <v>728</v>
      </c>
      <c r="C26" s="701"/>
      <c r="D26" s="701"/>
      <c r="E26" s="726"/>
      <c r="F26" s="726"/>
    </row>
    <row r="27" spans="1:6" ht="26.4">
      <c r="A27" s="701"/>
      <c r="B27" s="725" t="s">
        <v>729</v>
      </c>
      <c r="C27" s="701"/>
      <c r="D27" s="701"/>
      <c r="E27" s="726"/>
      <c r="F27" s="726"/>
    </row>
    <row r="28" spans="1:6">
      <c r="A28" s="731"/>
      <c r="B28" s="732"/>
      <c r="C28" s="727" t="s">
        <v>15</v>
      </c>
      <c r="D28" s="733">
        <v>1</v>
      </c>
      <c r="E28" s="734" t="s">
        <v>234</v>
      </c>
      <c r="F28" s="734">
        <f>SUM(F9:F27)</f>
        <v>0</v>
      </c>
    </row>
    <row r="29" spans="1:6">
      <c r="A29" s="766" t="s">
        <v>291</v>
      </c>
      <c r="B29" s="766"/>
      <c r="C29" s="766"/>
      <c r="D29" s="766"/>
      <c r="E29" s="766"/>
      <c r="F29" s="766"/>
    </row>
    <row r="30" spans="1:6" ht="52.8">
      <c r="A30" s="701">
        <v>2</v>
      </c>
      <c r="B30" s="725" t="s">
        <v>730</v>
      </c>
      <c r="C30" s="701"/>
      <c r="D30" s="701"/>
      <c r="E30" s="728"/>
      <c r="F30" s="726"/>
    </row>
    <row r="31" spans="1:6" ht="52.8">
      <c r="A31" s="701"/>
      <c r="B31" s="725" t="s">
        <v>731</v>
      </c>
      <c r="C31" s="701"/>
      <c r="D31" s="701"/>
      <c r="E31" s="726"/>
      <c r="F31" s="726"/>
    </row>
    <row r="32" spans="1:6">
      <c r="A32" s="701"/>
      <c r="B32" s="729" t="s">
        <v>732</v>
      </c>
      <c r="C32" s="701"/>
      <c r="D32" s="701"/>
      <c r="E32" s="726"/>
      <c r="F32" s="726"/>
    </row>
    <row r="33" spans="1:6">
      <c r="A33" s="701"/>
      <c r="B33" s="729" t="s">
        <v>733</v>
      </c>
      <c r="C33" s="701"/>
      <c r="D33" s="701"/>
      <c r="E33" s="726"/>
      <c r="F33" s="726"/>
    </row>
    <row r="34" spans="1:6" ht="26.4">
      <c r="A34" s="701"/>
      <c r="B34" s="725" t="s">
        <v>716</v>
      </c>
      <c r="C34" s="701"/>
      <c r="D34" s="701"/>
      <c r="E34" s="726"/>
      <c r="F34" s="726"/>
    </row>
    <row r="35" spans="1:6" ht="26.4">
      <c r="A35" s="701"/>
      <c r="B35" s="725" t="s">
        <v>734</v>
      </c>
      <c r="C35" s="701"/>
      <c r="D35" s="701"/>
      <c r="E35" s="726"/>
      <c r="F35" s="726"/>
    </row>
    <row r="36" spans="1:6">
      <c r="A36" s="701"/>
      <c r="B36" s="725" t="s">
        <v>719</v>
      </c>
      <c r="C36" s="701"/>
      <c r="D36" s="701"/>
      <c r="E36" s="726"/>
      <c r="F36" s="726"/>
    </row>
    <row r="37" spans="1:6">
      <c r="A37" s="701"/>
      <c r="B37" s="725" t="s">
        <v>735</v>
      </c>
      <c r="C37" s="701"/>
      <c r="D37" s="701"/>
      <c r="E37" s="726"/>
      <c r="F37" s="726"/>
    </row>
    <row r="38" spans="1:6" ht="39.6">
      <c r="A38" s="701"/>
      <c r="B38" s="725" t="s">
        <v>736</v>
      </c>
      <c r="C38" s="701"/>
      <c r="D38" s="701"/>
      <c r="E38" s="726"/>
      <c r="F38" s="726"/>
    </row>
    <row r="39" spans="1:6">
      <c r="A39" s="701"/>
      <c r="B39" s="730" t="s">
        <v>724</v>
      </c>
      <c r="C39" s="701"/>
      <c r="D39" s="701"/>
      <c r="E39" s="726"/>
      <c r="F39" s="726"/>
    </row>
    <row r="40" spans="1:6" ht="13.2" customHeight="1">
      <c r="A40" s="701"/>
      <c r="B40" s="730" t="s">
        <v>725</v>
      </c>
      <c r="C40" s="701"/>
      <c r="D40" s="701"/>
      <c r="E40" s="726"/>
      <c r="F40" s="726"/>
    </row>
    <row r="41" spans="1:6">
      <c r="A41" s="701"/>
      <c r="B41" s="730" t="s">
        <v>726</v>
      </c>
      <c r="C41" s="701"/>
      <c r="D41" s="701"/>
      <c r="E41" s="726"/>
      <c r="F41" s="726"/>
    </row>
    <row r="42" spans="1:6" ht="39.6">
      <c r="A42" s="701"/>
      <c r="B42" s="725" t="s">
        <v>737</v>
      </c>
      <c r="C42" s="701"/>
      <c r="D42" s="701"/>
      <c r="E42" s="726"/>
      <c r="F42" s="726"/>
    </row>
    <row r="43" spans="1:6" ht="39.6">
      <c r="A43" s="701"/>
      <c r="B43" s="725" t="s">
        <v>728</v>
      </c>
      <c r="C43" s="701"/>
      <c r="D43" s="701"/>
      <c r="E43" s="726"/>
      <c r="F43" s="726"/>
    </row>
    <row r="44" spans="1:6" ht="26.4">
      <c r="A44" s="701"/>
      <c r="B44" s="725" t="s">
        <v>729</v>
      </c>
      <c r="C44" s="701"/>
      <c r="D44" s="701"/>
      <c r="E44" s="726"/>
      <c r="F44" s="726"/>
    </row>
    <row r="45" spans="1:6">
      <c r="A45" s="731"/>
      <c r="B45" s="732"/>
      <c r="C45" s="727" t="s">
        <v>15</v>
      </c>
      <c r="D45" s="733">
        <v>1</v>
      </c>
      <c r="E45" s="734" t="s">
        <v>234</v>
      </c>
      <c r="F45" s="734">
        <f>SUM(F31:F44)</f>
        <v>0</v>
      </c>
    </row>
    <row r="46" spans="1:6">
      <c r="A46" s="766" t="s">
        <v>738</v>
      </c>
      <c r="B46" s="766"/>
      <c r="C46" s="766"/>
      <c r="D46" s="766"/>
      <c r="E46" s="766"/>
      <c r="F46" s="766"/>
    </row>
    <row r="47" spans="1:6" ht="26.4">
      <c r="A47" s="701">
        <v>3</v>
      </c>
      <c r="B47" s="725" t="s">
        <v>739</v>
      </c>
      <c r="C47" s="701"/>
      <c r="D47" s="701"/>
      <c r="E47" s="728"/>
      <c r="F47" s="726"/>
    </row>
    <row r="48" spans="1:6">
      <c r="A48" s="701"/>
      <c r="B48" s="729" t="s">
        <v>740</v>
      </c>
      <c r="C48" s="701" t="s">
        <v>290</v>
      </c>
      <c r="D48" s="701">
        <v>20</v>
      </c>
      <c r="E48" s="726"/>
      <c r="F48" s="726">
        <f t="shared" ref="F48:F84" si="0" xml:space="preserve"> E48*D48</f>
        <v>0</v>
      </c>
    </row>
    <row r="49" spans="1:6">
      <c r="A49" s="701"/>
      <c r="B49" s="729" t="s">
        <v>741</v>
      </c>
      <c r="C49" s="701" t="s">
        <v>290</v>
      </c>
      <c r="D49" s="701">
        <v>500</v>
      </c>
      <c r="E49" s="726"/>
      <c r="F49" s="726">
        <f t="shared" si="0"/>
        <v>0</v>
      </c>
    </row>
    <row r="50" spans="1:6">
      <c r="A50" s="701"/>
      <c r="B50" s="729" t="s">
        <v>742</v>
      </c>
      <c r="C50" s="701" t="s">
        <v>290</v>
      </c>
      <c r="D50" s="701">
        <v>600</v>
      </c>
      <c r="E50" s="726"/>
      <c r="F50" s="726">
        <f t="shared" si="0"/>
        <v>0</v>
      </c>
    </row>
    <row r="51" spans="1:6">
      <c r="A51" s="701"/>
      <c r="B51" s="186" t="s">
        <v>743</v>
      </c>
      <c r="C51" s="701" t="s">
        <v>290</v>
      </c>
      <c r="D51" s="701">
        <v>220</v>
      </c>
      <c r="E51" s="726"/>
      <c r="F51" s="726">
        <f t="shared" si="0"/>
        <v>0</v>
      </c>
    </row>
    <row r="52" spans="1:6">
      <c r="A52" s="701"/>
      <c r="B52" s="729" t="s">
        <v>744</v>
      </c>
      <c r="C52" s="701" t="s">
        <v>290</v>
      </c>
      <c r="D52" s="701">
        <v>15</v>
      </c>
      <c r="E52" s="726"/>
      <c r="F52" s="726">
        <f t="shared" si="0"/>
        <v>0</v>
      </c>
    </row>
    <row r="53" spans="1:6">
      <c r="A53" s="701"/>
      <c r="B53" s="729" t="s">
        <v>745</v>
      </c>
      <c r="C53" s="701" t="s">
        <v>290</v>
      </c>
      <c r="D53" s="701">
        <v>5</v>
      </c>
      <c r="E53" s="726"/>
      <c r="F53" s="726">
        <f t="shared" si="0"/>
        <v>0</v>
      </c>
    </row>
    <row r="54" spans="1:6">
      <c r="A54" s="701"/>
      <c r="B54" s="729" t="s">
        <v>746</v>
      </c>
      <c r="C54" s="701" t="s">
        <v>290</v>
      </c>
      <c r="D54" s="701">
        <v>20</v>
      </c>
      <c r="E54" s="726"/>
      <c r="F54" s="726">
        <f t="shared" si="0"/>
        <v>0</v>
      </c>
    </row>
    <row r="55" spans="1:6">
      <c r="A55" s="701"/>
      <c r="B55" s="729" t="s">
        <v>747</v>
      </c>
      <c r="C55" s="701" t="s">
        <v>290</v>
      </c>
      <c r="D55" s="701">
        <v>100</v>
      </c>
      <c r="E55" s="726"/>
      <c r="F55" s="726">
        <f t="shared" si="0"/>
        <v>0</v>
      </c>
    </row>
    <row r="56" spans="1:6">
      <c r="A56" s="701"/>
      <c r="B56" s="729" t="s">
        <v>748</v>
      </c>
      <c r="C56" s="701" t="s">
        <v>290</v>
      </c>
      <c r="D56" s="701">
        <v>550</v>
      </c>
      <c r="E56" s="726"/>
      <c r="F56" s="726">
        <f t="shared" si="0"/>
        <v>0</v>
      </c>
    </row>
    <row r="57" spans="1:6">
      <c r="A57" s="701"/>
      <c r="B57" s="729" t="s">
        <v>749</v>
      </c>
      <c r="C57" s="701" t="s">
        <v>290</v>
      </c>
      <c r="D57" s="701">
        <v>650</v>
      </c>
      <c r="E57" s="726"/>
      <c r="F57" s="726">
        <f t="shared" si="0"/>
        <v>0</v>
      </c>
    </row>
    <row r="58" spans="1:6">
      <c r="A58" s="701"/>
      <c r="B58" s="730" t="s">
        <v>750</v>
      </c>
      <c r="C58" s="701" t="s">
        <v>9</v>
      </c>
      <c r="D58" s="701">
        <v>20</v>
      </c>
      <c r="E58" s="726"/>
      <c r="F58" s="726">
        <f t="shared" si="0"/>
        <v>0</v>
      </c>
    </row>
    <row r="59" spans="1:6">
      <c r="A59" s="701"/>
      <c r="B59" s="730" t="s">
        <v>751</v>
      </c>
      <c r="C59" s="701" t="s">
        <v>9</v>
      </c>
      <c r="D59" s="701">
        <v>10</v>
      </c>
      <c r="E59" s="726"/>
      <c r="F59" s="726">
        <f t="shared" si="0"/>
        <v>0</v>
      </c>
    </row>
    <row r="60" spans="1:6">
      <c r="A60" s="701"/>
      <c r="B60" s="730" t="s">
        <v>752</v>
      </c>
      <c r="C60" s="701" t="s">
        <v>9</v>
      </c>
      <c r="D60" s="701">
        <v>20</v>
      </c>
      <c r="E60" s="726"/>
      <c r="F60" s="726">
        <f t="shared" si="0"/>
        <v>0</v>
      </c>
    </row>
    <row r="61" spans="1:6">
      <c r="A61" s="701"/>
      <c r="B61" s="730" t="s">
        <v>753</v>
      </c>
      <c r="C61" s="701" t="s">
        <v>9</v>
      </c>
      <c r="D61" s="701">
        <v>15</v>
      </c>
      <c r="E61" s="726"/>
      <c r="F61" s="726">
        <f t="shared" si="0"/>
        <v>0</v>
      </c>
    </row>
    <row r="62" spans="1:6">
      <c r="A62" s="701"/>
      <c r="B62" s="730" t="s">
        <v>754</v>
      </c>
      <c r="C62" s="701" t="s">
        <v>9</v>
      </c>
      <c r="D62" s="701">
        <v>10</v>
      </c>
      <c r="E62" s="726"/>
      <c r="F62" s="726">
        <f t="shared" si="0"/>
        <v>0</v>
      </c>
    </row>
    <row r="63" spans="1:6">
      <c r="A63" s="701"/>
      <c r="B63" s="730" t="s">
        <v>755</v>
      </c>
      <c r="C63" s="701" t="s">
        <v>9</v>
      </c>
      <c r="D63" s="701">
        <v>20</v>
      </c>
      <c r="E63" s="726"/>
      <c r="F63" s="726">
        <f t="shared" si="0"/>
        <v>0</v>
      </c>
    </row>
    <row r="64" spans="1:6">
      <c r="A64" s="701"/>
      <c r="B64" s="730" t="s">
        <v>756</v>
      </c>
      <c r="C64" s="701" t="s">
        <v>9</v>
      </c>
      <c r="D64" s="701">
        <v>10</v>
      </c>
      <c r="E64" s="726"/>
      <c r="F64" s="726">
        <f t="shared" si="0"/>
        <v>0</v>
      </c>
    </row>
    <row r="65" spans="1:6">
      <c r="A65" s="701"/>
      <c r="B65" s="730" t="s">
        <v>757</v>
      </c>
      <c r="C65" s="701" t="s">
        <v>9</v>
      </c>
      <c r="D65" s="701">
        <v>20</v>
      </c>
      <c r="E65" s="726"/>
      <c r="F65" s="726">
        <f t="shared" si="0"/>
        <v>0</v>
      </c>
    </row>
    <row r="66" spans="1:6">
      <c r="A66" s="701"/>
      <c r="B66" s="730" t="s">
        <v>758</v>
      </c>
      <c r="C66" s="701" t="s">
        <v>9</v>
      </c>
      <c r="D66" s="701">
        <v>15</v>
      </c>
      <c r="E66" s="726"/>
      <c r="F66" s="726">
        <f t="shared" si="0"/>
        <v>0</v>
      </c>
    </row>
    <row r="67" spans="1:6">
      <c r="A67" s="701"/>
      <c r="B67" s="730" t="s">
        <v>759</v>
      </c>
      <c r="C67" s="701" t="s">
        <v>9</v>
      </c>
      <c r="D67" s="701">
        <v>10</v>
      </c>
      <c r="E67" s="726"/>
      <c r="F67" s="726">
        <f t="shared" si="0"/>
        <v>0</v>
      </c>
    </row>
    <row r="68" spans="1:6">
      <c r="A68" s="701"/>
      <c r="B68" s="730" t="s">
        <v>760</v>
      </c>
      <c r="C68" s="701" t="s">
        <v>9</v>
      </c>
      <c r="D68" s="701">
        <v>20</v>
      </c>
      <c r="E68" s="726"/>
      <c r="F68" s="726">
        <f t="shared" si="0"/>
        <v>0</v>
      </c>
    </row>
    <row r="69" spans="1:6">
      <c r="A69" s="701"/>
      <c r="B69" s="730" t="s">
        <v>761</v>
      </c>
      <c r="C69" s="701" t="s">
        <v>9</v>
      </c>
      <c r="D69" s="701">
        <v>10</v>
      </c>
      <c r="E69" s="726"/>
      <c r="F69" s="726">
        <f t="shared" si="0"/>
        <v>0</v>
      </c>
    </row>
    <row r="70" spans="1:6">
      <c r="A70" s="701"/>
      <c r="B70" s="730" t="s">
        <v>762</v>
      </c>
      <c r="C70" s="701" t="s">
        <v>9</v>
      </c>
      <c r="D70" s="701">
        <v>20</v>
      </c>
      <c r="E70" s="726"/>
      <c r="F70" s="726">
        <f t="shared" si="0"/>
        <v>0</v>
      </c>
    </row>
    <row r="71" spans="1:6">
      <c r="A71" s="701"/>
      <c r="B71" s="730" t="s">
        <v>763</v>
      </c>
      <c r="C71" s="701" t="s">
        <v>9</v>
      </c>
      <c r="D71" s="701">
        <v>15</v>
      </c>
      <c r="E71" s="726"/>
      <c r="F71" s="726">
        <f t="shared" si="0"/>
        <v>0</v>
      </c>
    </row>
    <row r="72" spans="1:6">
      <c r="A72" s="701"/>
      <c r="B72" s="730" t="s">
        <v>764</v>
      </c>
      <c r="C72" s="701" t="s">
        <v>9</v>
      </c>
      <c r="D72" s="701">
        <v>15</v>
      </c>
      <c r="E72" s="726"/>
      <c r="F72" s="726">
        <f t="shared" si="0"/>
        <v>0</v>
      </c>
    </row>
    <row r="73" spans="1:6">
      <c r="A73" s="701"/>
      <c r="B73" s="730" t="s">
        <v>765</v>
      </c>
      <c r="C73" s="701" t="s">
        <v>9</v>
      </c>
      <c r="D73" s="701">
        <v>20</v>
      </c>
      <c r="E73" s="726"/>
      <c r="F73" s="726">
        <f t="shared" si="0"/>
        <v>0</v>
      </c>
    </row>
    <row r="74" spans="1:6">
      <c r="A74" s="701"/>
      <c r="B74" s="730" t="s">
        <v>766</v>
      </c>
      <c r="C74" s="701" t="s">
        <v>9</v>
      </c>
      <c r="D74" s="701">
        <v>44</v>
      </c>
      <c r="E74" s="726"/>
      <c r="F74" s="726">
        <f t="shared" si="0"/>
        <v>0</v>
      </c>
    </row>
    <row r="75" spans="1:6">
      <c r="A75" s="701"/>
      <c r="B75" s="730" t="s">
        <v>767</v>
      </c>
      <c r="C75" s="701" t="s">
        <v>9</v>
      </c>
      <c r="D75" s="701">
        <v>2</v>
      </c>
      <c r="E75" s="726"/>
      <c r="F75" s="726">
        <f t="shared" si="0"/>
        <v>0</v>
      </c>
    </row>
    <row r="76" spans="1:6">
      <c r="A76" s="701"/>
      <c r="B76" s="725" t="s">
        <v>768</v>
      </c>
      <c r="C76" s="701" t="s">
        <v>9</v>
      </c>
      <c r="D76" s="701">
        <v>4</v>
      </c>
      <c r="E76" s="726"/>
      <c r="F76" s="726">
        <f t="shared" si="0"/>
        <v>0</v>
      </c>
    </row>
    <row r="77" spans="1:6">
      <c r="A77" s="701"/>
      <c r="B77" s="725" t="s">
        <v>769</v>
      </c>
      <c r="C77" s="701" t="s">
        <v>70</v>
      </c>
      <c r="D77" s="701">
        <v>70</v>
      </c>
      <c r="E77" s="726"/>
      <c r="F77" s="726">
        <f t="shared" si="0"/>
        <v>0</v>
      </c>
    </row>
    <row r="78" spans="1:6">
      <c r="A78" s="701"/>
      <c r="B78" s="725" t="s">
        <v>770</v>
      </c>
      <c r="C78" s="701" t="s">
        <v>9</v>
      </c>
      <c r="D78" s="701">
        <v>2</v>
      </c>
      <c r="E78" s="726"/>
      <c r="F78" s="726">
        <f t="shared" si="0"/>
        <v>0</v>
      </c>
    </row>
    <row r="79" spans="1:6" ht="26.4">
      <c r="A79" s="701"/>
      <c r="B79" s="725" t="s">
        <v>771</v>
      </c>
      <c r="C79" s="701" t="s">
        <v>9</v>
      </c>
      <c r="D79" s="701">
        <v>15</v>
      </c>
      <c r="E79" s="726"/>
      <c r="F79" s="726">
        <f t="shared" si="0"/>
        <v>0</v>
      </c>
    </row>
    <row r="80" spans="1:6" ht="26.4">
      <c r="A80" s="701"/>
      <c r="B80" s="725" t="s">
        <v>772</v>
      </c>
      <c r="C80" s="701" t="s">
        <v>9</v>
      </c>
      <c r="D80" s="701">
        <v>12</v>
      </c>
      <c r="E80" s="726"/>
      <c r="F80" s="726">
        <f xml:space="preserve"> E80*D80</f>
        <v>0</v>
      </c>
    </row>
    <row r="81" spans="1:6">
      <c r="A81" s="701"/>
      <c r="B81" s="725" t="s">
        <v>773</v>
      </c>
      <c r="C81" s="701" t="s">
        <v>9</v>
      </c>
      <c r="D81" s="701">
        <v>21</v>
      </c>
      <c r="E81" s="726"/>
      <c r="F81" s="726">
        <f t="shared" si="0"/>
        <v>0</v>
      </c>
    </row>
    <row r="82" spans="1:6">
      <c r="A82" s="701"/>
      <c r="B82" s="725" t="s">
        <v>774</v>
      </c>
      <c r="C82" s="701" t="s">
        <v>9</v>
      </c>
      <c r="D82" s="701">
        <v>3</v>
      </c>
      <c r="E82" s="726"/>
      <c r="F82" s="726">
        <f xml:space="preserve"> E82*D82</f>
        <v>0</v>
      </c>
    </row>
    <row r="83" spans="1:6">
      <c r="A83" s="701"/>
      <c r="B83" s="725" t="s">
        <v>775</v>
      </c>
      <c r="C83" s="701" t="s">
        <v>9</v>
      </c>
      <c r="D83" s="701">
        <v>10</v>
      </c>
      <c r="E83" s="726"/>
      <c r="F83" s="726">
        <f t="shared" si="0"/>
        <v>0</v>
      </c>
    </row>
    <row r="84" spans="1:6" ht="13.2" customHeight="1">
      <c r="A84" s="701"/>
      <c r="B84" s="725" t="s">
        <v>776</v>
      </c>
      <c r="C84" s="701" t="s">
        <v>9</v>
      </c>
      <c r="D84" s="701">
        <v>42</v>
      </c>
      <c r="E84" s="726"/>
      <c r="F84" s="726">
        <f t="shared" si="0"/>
        <v>0</v>
      </c>
    </row>
    <row r="85" spans="1:6" ht="39.6">
      <c r="A85" s="701"/>
      <c r="B85" s="725" t="s">
        <v>777</v>
      </c>
      <c r="C85" s="701" t="s">
        <v>9</v>
      </c>
      <c r="D85" s="701">
        <v>16</v>
      </c>
      <c r="E85" s="726"/>
      <c r="F85" s="726">
        <f xml:space="preserve"> E85*D85</f>
        <v>0</v>
      </c>
    </row>
    <row r="86" spans="1:6" ht="26.4">
      <c r="A86" s="701"/>
      <c r="B86" s="725" t="s">
        <v>778</v>
      </c>
      <c r="C86" s="701" t="s">
        <v>9</v>
      </c>
      <c r="D86" s="701">
        <v>12</v>
      </c>
      <c r="E86" s="726"/>
      <c r="F86" s="726">
        <f xml:space="preserve"> E86*D86</f>
        <v>0</v>
      </c>
    </row>
    <row r="87" spans="1:6" ht="26.4">
      <c r="A87" s="701"/>
      <c r="B87" s="725" t="s">
        <v>779</v>
      </c>
      <c r="C87" s="701" t="s">
        <v>9</v>
      </c>
      <c r="D87" s="701">
        <v>2</v>
      </c>
      <c r="E87" s="726"/>
      <c r="F87" s="726">
        <f xml:space="preserve"> E87*D87</f>
        <v>0</v>
      </c>
    </row>
    <row r="88" spans="1:6">
      <c r="A88" s="701"/>
      <c r="B88" s="748" t="s">
        <v>738</v>
      </c>
      <c r="C88" s="749" t="s">
        <v>833</v>
      </c>
      <c r="D88" s="749" t="s">
        <v>234</v>
      </c>
      <c r="E88" s="750" t="s">
        <v>234</v>
      </c>
      <c r="F88" s="750">
        <f>SUM(F48:F87)</f>
        <v>0</v>
      </c>
    </row>
    <row r="89" spans="1:6">
      <c r="A89" s="701"/>
      <c r="B89" s="725"/>
      <c r="C89" s="701"/>
      <c r="D89" s="701"/>
      <c r="E89" s="726"/>
      <c r="F89" s="726"/>
    </row>
    <row r="90" spans="1:6">
      <c r="A90" s="754" t="s">
        <v>292</v>
      </c>
      <c r="B90" s="754"/>
      <c r="C90" s="754"/>
      <c r="D90" s="754"/>
      <c r="E90" s="754"/>
      <c r="F90" s="754"/>
    </row>
    <row r="91" spans="1:6" ht="39.6">
      <c r="A91" s="735">
        <v>4</v>
      </c>
      <c r="B91" s="736" t="s">
        <v>780</v>
      </c>
      <c r="C91" s="735"/>
      <c r="D91" s="735"/>
      <c r="E91" s="737"/>
      <c r="F91" s="737"/>
    </row>
    <row r="92" spans="1:6" ht="364.8">
      <c r="A92" s="701"/>
      <c r="B92" s="738" t="s">
        <v>781</v>
      </c>
      <c r="C92" s="739" t="s">
        <v>9</v>
      </c>
      <c r="D92" s="739">
        <v>1</v>
      </c>
      <c r="E92" s="740"/>
      <c r="F92" s="726">
        <f t="shared" ref="F92:F133" si="1">D92*E92</f>
        <v>0</v>
      </c>
    </row>
    <row r="93" spans="1:6" ht="114">
      <c r="A93" s="701"/>
      <c r="B93" s="738" t="s">
        <v>782</v>
      </c>
      <c r="C93" s="739" t="s">
        <v>9</v>
      </c>
      <c r="D93" s="739">
        <v>1</v>
      </c>
      <c r="E93" s="740"/>
      <c r="F93" s="726">
        <f t="shared" si="1"/>
        <v>0</v>
      </c>
    </row>
    <row r="94" spans="1:6" ht="91.2">
      <c r="A94" s="701"/>
      <c r="B94" s="738" t="s">
        <v>783</v>
      </c>
      <c r="C94" s="739" t="s">
        <v>9</v>
      </c>
      <c r="D94" s="739">
        <v>1</v>
      </c>
      <c r="E94" s="740"/>
      <c r="F94" s="726">
        <f t="shared" si="1"/>
        <v>0</v>
      </c>
    </row>
    <row r="95" spans="1:6" ht="136.80000000000001">
      <c r="A95" s="701"/>
      <c r="B95" s="738" t="s">
        <v>784</v>
      </c>
      <c r="C95" s="739" t="s">
        <v>9</v>
      </c>
      <c r="D95" s="739">
        <v>22</v>
      </c>
      <c r="E95" s="740"/>
      <c r="F95" s="726">
        <f t="shared" si="1"/>
        <v>0</v>
      </c>
    </row>
    <row r="96" spans="1:6" ht="125.4">
      <c r="A96" s="701"/>
      <c r="B96" s="738" t="s">
        <v>785</v>
      </c>
      <c r="C96" s="739" t="s">
        <v>9</v>
      </c>
      <c r="D96" s="739">
        <v>1</v>
      </c>
      <c r="E96" s="740"/>
      <c r="F96" s="726">
        <f t="shared" si="1"/>
        <v>0</v>
      </c>
    </row>
    <row r="97" spans="1:6" ht="34.200000000000003">
      <c r="A97" s="701"/>
      <c r="B97" s="738" t="s">
        <v>434</v>
      </c>
      <c r="C97" s="739" t="s">
        <v>9</v>
      </c>
      <c r="D97" s="739">
        <v>23</v>
      </c>
      <c r="E97" s="740"/>
      <c r="F97" s="726">
        <f t="shared" si="1"/>
        <v>0</v>
      </c>
    </row>
    <row r="98" spans="1:6" ht="22.8">
      <c r="A98" s="701"/>
      <c r="B98" s="738" t="s">
        <v>435</v>
      </c>
      <c r="C98" s="739" t="s">
        <v>9</v>
      </c>
      <c r="D98" s="739">
        <v>12</v>
      </c>
      <c r="E98" s="740"/>
      <c r="F98" s="726">
        <f t="shared" si="1"/>
        <v>0</v>
      </c>
    </row>
    <row r="99" spans="1:6" ht="114">
      <c r="A99" s="701"/>
      <c r="B99" s="738" t="s">
        <v>436</v>
      </c>
      <c r="C99" s="739" t="s">
        <v>9</v>
      </c>
      <c r="D99" s="739">
        <v>3</v>
      </c>
      <c r="E99" s="740"/>
      <c r="F99" s="726">
        <f t="shared" si="1"/>
        <v>0</v>
      </c>
    </row>
    <row r="100" spans="1:6" ht="125.4">
      <c r="A100" s="701"/>
      <c r="B100" s="738" t="s">
        <v>437</v>
      </c>
      <c r="C100" s="739" t="s">
        <v>9</v>
      </c>
      <c r="D100" s="739">
        <v>1</v>
      </c>
      <c r="E100" s="740"/>
      <c r="F100" s="726">
        <f t="shared" si="1"/>
        <v>0</v>
      </c>
    </row>
    <row r="101" spans="1:6" ht="136.80000000000001">
      <c r="A101" s="701"/>
      <c r="B101" s="738" t="s">
        <v>438</v>
      </c>
      <c r="C101" s="739" t="s">
        <v>9</v>
      </c>
      <c r="D101" s="739">
        <v>3</v>
      </c>
      <c r="E101" s="740"/>
      <c r="F101" s="726">
        <f t="shared" si="1"/>
        <v>0</v>
      </c>
    </row>
    <row r="102" spans="1:6" ht="34.200000000000003">
      <c r="A102" s="701"/>
      <c r="B102" s="738" t="s">
        <v>439</v>
      </c>
      <c r="C102" s="739" t="s">
        <v>9</v>
      </c>
      <c r="D102" s="739">
        <v>4</v>
      </c>
      <c r="E102" s="740"/>
      <c r="F102" s="726">
        <f t="shared" si="1"/>
        <v>0</v>
      </c>
    </row>
    <row r="103" spans="1:6">
      <c r="A103" s="701"/>
      <c r="B103" s="738" t="s">
        <v>440</v>
      </c>
      <c r="C103" s="739" t="s">
        <v>9</v>
      </c>
      <c r="D103" s="739">
        <v>4</v>
      </c>
      <c r="E103" s="740"/>
      <c r="F103" s="726">
        <f t="shared" si="1"/>
        <v>0</v>
      </c>
    </row>
    <row r="104" spans="1:6">
      <c r="A104" s="701"/>
      <c r="B104" s="738" t="s">
        <v>441</v>
      </c>
      <c r="C104" s="739" t="s">
        <v>9</v>
      </c>
      <c r="D104" s="739">
        <v>2</v>
      </c>
      <c r="E104" s="740"/>
      <c r="F104" s="726">
        <f t="shared" si="1"/>
        <v>0</v>
      </c>
    </row>
    <row r="105" spans="1:6">
      <c r="A105" s="701"/>
      <c r="B105" s="738" t="s">
        <v>442</v>
      </c>
      <c r="C105" s="739" t="s">
        <v>9</v>
      </c>
      <c r="D105" s="739">
        <v>2</v>
      </c>
      <c r="E105" s="740"/>
      <c r="F105" s="726">
        <f t="shared" si="1"/>
        <v>0</v>
      </c>
    </row>
    <row r="106" spans="1:6">
      <c r="A106" s="701"/>
      <c r="B106" s="738" t="s">
        <v>443</v>
      </c>
      <c r="C106" s="739" t="s">
        <v>9</v>
      </c>
      <c r="D106" s="739">
        <v>1</v>
      </c>
      <c r="E106" s="740"/>
      <c r="F106" s="726">
        <f t="shared" si="1"/>
        <v>0</v>
      </c>
    </row>
    <row r="107" spans="1:6" ht="45.6">
      <c r="A107" s="701"/>
      <c r="B107" s="738" t="s">
        <v>444</v>
      </c>
      <c r="C107" s="739" t="s">
        <v>290</v>
      </c>
      <c r="D107" s="739">
        <v>400</v>
      </c>
      <c r="E107" s="740"/>
      <c r="F107" s="726">
        <f t="shared" si="1"/>
        <v>0</v>
      </c>
    </row>
    <row r="108" spans="1:6" ht="79.8">
      <c r="A108" s="701"/>
      <c r="B108" s="738" t="s">
        <v>293</v>
      </c>
      <c r="C108" s="739" t="s">
        <v>9</v>
      </c>
      <c r="D108" s="739">
        <v>1</v>
      </c>
      <c r="E108" s="740"/>
      <c r="F108" s="726">
        <f t="shared" si="1"/>
        <v>0</v>
      </c>
    </row>
    <row r="109" spans="1:6" ht="22.8">
      <c r="A109" s="701"/>
      <c r="B109" s="738" t="s">
        <v>294</v>
      </c>
      <c r="C109" s="739" t="s">
        <v>9</v>
      </c>
      <c r="D109" s="739">
        <v>23</v>
      </c>
      <c r="E109" s="740"/>
      <c r="F109" s="726">
        <f t="shared" si="1"/>
        <v>0</v>
      </c>
    </row>
    <row r="110" spans="1:6" ht="22.8">
      <c r="A110" s="701"/>
      <c r="B110" s="738" t="s">
        <v>295</v>
      </c>
      <c r="C110" s="739" t="s">
        <v>9</v>
      </c>
      <c r="D110" s="739">
        <v>23</v>
      </c>
      <c r="E110" s="740"/>
      <c r="F110" s="726">
        <f t="shared" si="1"/>
        <v>0</v>
      </c>
    </row>
    <row r="111" spans="1:6">
      <c r="A111" s="701"/>
      <c r="B111" s="738" t="s">
        <v>296</v>
      </c>
      <c r="C111" s="739" t="s">
        <v>9</v>
      </c>
      <c r="D111" s="739">
        <v>12</v>
      </c>
      <c r="E111" s="740"/>
      <c r="F111" s="726">
        <f t="shared" si="1"/>
        <v>0</v>
      </c>
    </row>
    <row r="112" spans="1:6">
      <c r="A112" s="701"/>
      <c r="B112" s="738" t="s">
        <v>297</v>
      </c>
      <c r="C112" s="739" t="s">
        <v>9</v>
      </c>
      <c r="D112" s="739">
        <v>2</v>
      </c>
      <c r="E112" s="740"/>
      <c r="F112" s="726">
        <f t="shared" si="1"/>
        <v>0</v>
      </c>
    </row>
    <row r="113" spans="1:6">
      <c r="A113" s="701"/>
      <c r="B113" s="738" t="s">
        <v>298</v>
      </c>
      <c r="C113" s="739" t="s">
        <v>9</v>
      </c>
      <c r="D113" s="739">
        <v>3</v>
      </c>
      <c r="E113" s="740"/>
      <c r="F113" s="726">
        <f t="shared" si="1"/>
        <v>0</v>
      </c>
    </row>
    <row r="114" spans="1:6">
      <c r="A114" s="701"/>
      <c r="B114" s="738" t="s">
        <v>299</v>
      </c>
      <c r="C114" s="739" t="s">
        <v>9</v>
      </c>
      <c r="D114" s="739">
        <v>3</v>
      </c>
      <c r="E114" s="740"/>
      <c r="F114" s="726">
        <f t="shared" si="1"/>
        <v>0</v>
      </c>
    </row>
    <row r="115" spans="1:6">
      <c r="A115" s="701"/>
      <c r="B115" s="738" t="s">
        <v>300</v>
      </c>
      <c r="C115" s="739" t="s">
        <v>9</v>
      </c>
      <c r="D115" s="739">
        <v>1</v>
      </c>
      <c r="E115" s="740"/>
      <c r="F115" s="726">
        <f t="shared" si="1"/>
        <v>0</v>
      </c>
    </row>
    <row r="116" spans="1:6">
      <c r="A116" s="701"/>
      <c r="B116" s="738" t="s">
        <v>301</v>
      </c>
      <c r="C116" s="739" t="s">
        <v>9</v>
      </c>
      <c r="D116" s="739">
        <v>4</v>
      </c>
      <c r="E116" s="740"/>
      <c r="F116" s="726">
        <f t="shared" si="1"/>
        <v>0</v>
      </c>
    </row>
    <row r="117" spans="1:6" ht="57">
      <c r="A117" s="701"/>
      <c r="B117" s="738" t="s">
        <v>302</v>
      </c>
      <c r="C117" s="739" t="s">
        <v>9</v>
      </c>
      <c r="D117" s="739">
        <v>1</v>
      </c>
      <c r="E117" s="740"/>
      <c r="F117" s="726">
        <f t="shared" si="1"/>
        <v>0</v>
      </c>
    </row>
    <row r="118" spans="1:6" ht="22.8">
      <c r="A118" s="701"/>
      <c r="B118" s="738" t="s">
        <v>303</v>
      </c>
      <c r="C118" s="739" t="s">
        <v>9</v>
      </c>
      <c r="D118" s="739">
        <v>34</v>
      </c>
      <c r="E118" s="740"/>
      <c r="F118" s="726">
        <f t="shared" si="1"/>
        <v>0</v>
      </c>
    </row>
    <row r="119" spans="1:6" ht="22.8">
      <c r="A119" s="701"/>
      <c r="B119" s="738" t="s">
        <v>786</v>
      </c>
      <c r="C119" s="739" t="s">
        <v>9</v>
      </c>
      <c r="D119" s="739">
        <v>1</v>
      </c>
      <c r="E119" s="740"/>
      <c r="F119" s="726">
        <f t="shared" si="1"/>
        <v>0</v>
      </c>
    </row>
    <row r="120" spans="1:6">
      <c r="A120" s="701"/>
      <c r="B120" s="738" t="s">
        <v>304</v>
      </c>
      <c r="C120" s="739" t="s">
        <v>9</v>
      </c>
      <c r="D120" s="739">
        <v>1</v>
      </c>
      <c r="E120" s="740"/>
      <c r="F120" s="726">
        <f t="shared" si="1"/>
        <v>0</v>
      </c>
    </row>
    <row r="121" spans="1:6" ht="45.6">
      <c r="A121" s="701"/>
      <c r="B121" s="738" t="s">
        <v>305</v>
      </c>
      <c r="C121" s="739" t="s">
        <v>9</v>
      </c>
      <c r="D121" s="739">
        <v>1</v>
      </c>
      <c r="E121" s="740"/>
      <c r="F121" s="726">
        <f t="shared" si="1"/>
        <v>0</v>
      </c>
    </row>
    <row r="122" spans="1:6">
      <c r="A122" s="701"/>
      <c r="B122" s="738" t="s">
        <v>306</v>
      </c>
      <c r="C122" s="739" t="s">
        <v>9</v>
      </c>
      <c r="D122" s="739">
        <v>1</v>
      </c>
      <c r="E122" s="740"/>
      <c r="F122" s="726">
        <f t="shared" si="1"/>
        <v>0</v>
      </c>
    </row>
    <row r="123" spans="1:6" ht="34.200000000000003">
      <c r="A123" s="701"/>
      <c r="B123" s="738" t="s">
        <v>307</v>
      </c>
      <c r="C123" s="739" t="s">
        <v>290</v>
      </c>
      <c r="D123" s="739">
        <v>400</v>
      </c>
      <c r="E123" s="740"/>
      <c r="F123" s="726">
        <f t="shared" si="1"/>
        <v>0</v>
      </c>
    </row>
    <row r="124" spans="1:6">
      <c r="A124" s="701"/>
      <c r="B124" s="738" t="s">
        <v>445</v>
      </c>
      <c r="C124" s="739" t="s">
        <v>9</v>
      </c>
      <c r="D124" s="739">
        <v>1</v>
      </c>
      <c r="E124" s="740"/>
      <c r="F124" s="726">
        <f t="shared" si="1"/>
        <v>0</v>
      </c>
    </row>
    <row r="125" spans="1:6">
      <c r="A125" s="701"/>
      <c r="B125" s="738" t="s">
        <v>446</v>
      </c>
      <c r="C125" s="739" t="s">
        <v>9</v>
      </c>
      <c r="D125" s="739">
        <v>1</v>
      </c>
      <c r="E125" s="740"/>
      <c r="F125" s="726">
        <f t="shared" si="1"/>
        <v>0</v>
      </c>
    </row>
    <row r="126" spans="1:6" ht="22.8">
      <c r="A126" s="701"/>
      <c r="B126" s="738" t="s">
        <v>447</v>
      </c>
      <c r="C126" s="739" t="s">
        <v>9</v>
      </c>
      <c r="D126" s="739">
        <v>1</v>
      </c>
      <c r="E126" s="740"/>
      <c r="F126" s="726">
        <f t="shared" si="1"/>
        <v>0</v>
      </c>
    </row>
    <row r="127" spans="1:6" ht="22.8">
      <c r="A127" s="701"/>
      <c r="B127" s="738" t="s">
        <v>449</v>
      </c>
      <c r="C127" s="739" t="s">
        <v>9</v>
      </c>
      <c r="D127" s="739">
        <v>1</v>
      </c>
      <c r="E127" s="740"/>
      <c r="F127" s="726">
        <f t="shared" si="1"/>
        <v>0</v>
      </c>
    </row>
    <row r="128" spans="1:6" ht="79.8">
      <c r="A128" s="701"/>
      <c r="B128" s="738" t="s">
        <v>448</v>
      </c>
      <c r="C128" s="739" t="s">
        <v>9</v>
      </c>
      <c r="D128" s="739">
        <v>1</v>
      </c>
      <c r="E128" s="740"/>
      <c r="F128" s="726">
        <f t="shared" si="1"/>
        <v>0</v>
      </c>
    </row>
    <row r="129" spans="1:6">
      <c r="A129" s="701"/>
      <c r="B129" s="738" t="s">
        <v>450</v>
      </c>
      <c r="C129" s="739" t="s">
        <v>290</v>
      </c>
      <c r="D129" s="739">
        <v>25</v>
      </c>
      <c r="E129" s="740"/>
      <c r="F129" s="726">
        <f t="shared" si="1"/>
        <v>0</v>
      </c>
    </row>
    <row r="130" spans="1:6" ht="91.2">
      <c r="A130" s="701"/>
      <c r="B130" s="738" t="s">
        <v>308</v>
      </c>
      <c r="C130" s="739" t="s">
        <v>9</v>
      </c>
      <c r="D130" s="739">
        <v>1</v>
      </c>
      <c r="E130" s="740"/>
      <c r="F130" s="726">
        <f t="shared" si="1"/>
        <v>0</v>
      </c>
    </row>
    <row r="131" spans="1:6" ht="13.2" customHeight="1">
      <c r="A131" s="701"/>
      <c r="B131" s="738" t="s">
        <v>309</v>
      </c>
      <c r="C131" s="739" t="s">
        <v>9</v>
      </c>
      <c r="D131" s="739">
        <v>1</v>
      </c>
      <c r="E131" s="740"/>
      <c r="F131" s="726">
        <f t="shared" si="1"/>
        <v>0</v>
      </c>
    </row>
    <row r="132" spans="1:6" ht="22.8">
      <c r="A132" s="701"/>
      <c r="B132" s="738" t="s">
        <v>310</v>
      </c>
      <c r="C132" s="739" t="s">
        <v>9</v>
      </c>
      <c r="D132" s="739">
        <v>1</v>
      </c>
      <c r="E132" s="740"/>
      <c r="F132" s="726">
        <f t="shared" si="1"/>
        <v>0</v>
      </c>
    </row>
    <row r="133" spans="1:6" ht="22.8">
      <c r="A133" s="701"/>
      <c r="B133" s="738" t="s">
        <v>311</v>
      </c>
      <c r="C133" s="739" t="s">
        <v>290</v>
      </c>
      <c r="D133" s="739">
        <v>25</v>
      </c>
      <c r="E133" s="740"/>
      <c r="F133" s="726">
        <f t="shared" si="1"/>
        <v>0</v>
      </c>
    </row>
    <row r="134" spans="1:6" s="746" customFormat="1" ht="26.4">
      <c r="A134" s="701"/>
      <c r="B134" s="748" t="s">
        <v>292</v>
      </c>
      <c r="C134" s="747" t="s">
        <v>833</v>
      </c>
      <c r="D134" s="747" t="s">
        <v>234</v>
      </c>
      <c r="E134" s="745" t="s">
        <v>234</v>
      </c>
      <c r="F134" s="745">
        <f>SUM(F92:F133)</f>
        <v>0</v>
      </c>
    </row>
    <row r="135" spans="1:6">
      <c r="A135" s="741"/>
      <c r="B135" s="732"/>
      <c r="C135" s="727"/>
      <c r="D135" s="733"/>
      <c r="E135" s="734"/>
      <c r="F135" s="734"/>
    </row>
    <row r="136" spans="1:6">
      <c r="A136" s="754" t="s">
        <v>312</v>
      </c>
      <c r="B136" s="754"/>
      <c r="C136" s="754"/>
      <c r="D136" s="754"/>
      <c r="E136" s="754"/>
      <c r="F136" s="754"/>
    </row>
    <row r="137" spans="1:6" ht="39.6">
      <c r="A137" s="735">
        <v>5</v>
      </c>
      <c r="B137" s="736" t="s">
        <v>787</v>
      </c>
      <c r="C137" s="735"/>
      <c r="D137" s="735"/>
      <c r="E137" s="737"/>
      <c r="F137" s="737"/>
    </row>
    <row r="138" spans="1:6">
      <c r="A138" s="701"/>
      <c r="B138" s="730" t="s">
        <v>788</v>
      </c>
      <c r="C138" s="701"/>
      <c r="D138" s="701"/>
      <c r="E138" s="726"/>
      <c r="F138" s="726"/>
    </row>
    <row r="139" spans="1:6">
      <c r="A139" s="701"/>
      <c r="B139" s="730" t="s">
        <v>789</v>
      </c>
      <c r="C139" s="701"/>
      <c r="D139" s="701"/>
      <c r="E139" s="726"/>
      <c r="F139" s="726"/>
    </row>
    <row r="140" spans="1:6" ht="26.4">
      <c r="A140" s="701"/>
      <c r="B140" s="730" t="s">
        <v>790</v>
      </c>
      <c r="C140" s="701"/>
      <c r="D140" s="701"/>
      <c r="E140" s="726"/>
      <c r="F140" s="726"/>
    </row>
    <row r="141" spans="1:6">
      <c r="A141" s="701"/>
      <c r="B141" s="730" t="s">
        <v>791</v>
      </c>
      <c r="C141" s="701"/>
      <c r="D141" s="701"/>
      <c r="E141" s="726"/>
      <c r="F141" s="726"/>
    </row>
    <row r="142" spans="1:6">
      <c r="A142" s="701"/>
      <c r="B142" s="730" t="s">
        <v>792</v>
      </c>
      <c r="C142" s="701"/>
      <c r="D142" s="701"/>
      <c r="E142" s="726"/>
      <c r="F142" s="726"/>
    </row>
    <row r="143" spans="1:6" ht="26.4">
      <c r="A143" s="701"/>
      <c r="B143" s="730" t="s">
        <v>793</v>
      </c>
      <c r="C143" s="701"/>
      <c r="D143" s="701"/>
      <c r="E143" s="726"/>
      <c r="F143" s="726"/>
    </row>
    <row r="144" spans="1:6">
      <c r="A144" s="701"/>
      <c r="B144" s="730" t="s">
        <v>794</v>
      </c>
      <c r="C144" s="701"/>
      <c r="D144" s="701"/>
      <c r="E144" s="726"/>
      <c r="F144" s="726"/>
    </row>
    <row r="145" spans="1:6" ht="26.4">
      <c r="A145" s="701"/>
      <c r="B145" s="730" t="s">
        <v>795</v>
      </c>
      <c r="C145" s="701"/>
      <c r="D145" s="701"/>
      <c r="E145" s="726"/>
      <c r="F145" s="726"/>
    </row>
    <row r="146" spans="1:6" ht="26.4">
      <c r="A146" s="701"/>
      <c r="B146" s="730" t="s">
        <v>796</v>
      </c>
      <c r="C146" s="701"/>
      <c r="D146" s="701"/>
      <c r="E146" s="726"/>
      <c r="F146" s="726"/>
    </row>
    <row r="147" spans="1:6">
      <c r="A147" s="701"/>
      <c r="B147" s="730" t="s">
        <v>797</v>
      </c>
      <c r="C147" s="701"/>
      <c r="D147" s="701"/>
      <c r="E147" s="726"/>
      <c r="F147" s="726"/>
    </row>
    <row r="148" spans="1:6">
      <c r="A148" s="701"/>
      <c r="B148" s="730" t="s">
        <v>798</v>
      </c>
      <c r="C148" s="701"/>
      <c r="D148" s="701"/>
      <c r="E148" s="726"/>
      <c r="F148" s="726"/>
    </row>
    <row r="149" spans="1:6">
      <c r="A149" s="701"/>
      <c r="B149" s="729" t="s">
        <v>799</v>
      </c>
      <c r="C149" s="701"/>
      <c r="D149" s="701"/>
      <c r="E149" s="726"/>
      <c r="F149" s="726"/>
    </row>
    <row r="150" spans="1:6">
      <c r="A150" s="701"/>
      <c r="B150" s="729" t="s">
        <v>800</v>
      </c>
      <c r="C150" s="701"/>
      <c r="D150" s="701"/>
      <c r="E150" s="726"/>
      <c r="F150" s="726"/>
    </row>
    <row r="151" spans="1:6" ht="13.2" customHeight="1">
      <c r="A151" s="701"/>
      <c r="B151" s="725" t="s">
        <v>801</v>
      </c>
      <c r="C151" s="701"/>
      <c r="D151" s="701"/>
      <c r="E151" s="726"/>
      <c r="F151" s="726"/>
    </row>
    <row r="152" spans="1:6">
      <c r="A152" s="701"/>
      <c r="B152" s="725" t="s">
        <v>802</v>
      </c>
      <c r="C152" s="701"/>
      <c r="D152" s="701"/>
      <c r="E152" s="726"/>
      <c r="F152" s="726"/>
    </row>
    <row r="153" spans="1:6">
      <c r="A153" s="741"/>
      <c r="B153" s="732"/>
      <c r="C153" s="727" t="s">
        <v>15</v>
      </c>
      <c r="D153" s="733">
        <v>1</v>
      </c>
      <c r="E153" s="734" t="s">
        <v>234</v>
      </c>
      <c r="F153" s="734">
        <f>SUM(F138:F152)</f>
        <v>0</v>
      </c>
    </row>
    <row r="154" spans="1:6">
      <c r="A154" s="754" t="s">
        <v>313</v>
      </c>
      <c r="B154" s="754"/>
      <c r="C154" s="754"/>
      <c r="D154" s="754"/>
      <c r="E154" s="754"/>
      <c r="F154" s="754"/>
    </row>
    <row r="155" spans="1:6" ht="39.6">
      <c r="A155" s="735">
        <v>6</v>
      </c>
      <c r="B155" s="736" t="s">
        <v>803</v>
      </c>
      <c r="C155" s="735"/>
      <c r="D155" s="735"/>
      <c r="E155" s="737"/>
      <c r="F155" s="737"/>
    </row>
    <row r="156" spans="1:6" ht="26.4">
      <c r="A156" s="701"/>
      <c r="B156" s="730" t="s">
        <v>804</v>
      </c>
      <c r="C156" s="701"/>
      <c r="D156" s="701"/>
      <c r="E156" s="726"/>
      <c r="F156" s="726"/>
    </row>
    <row r="157" spans="1:6" ht="28.8">
      <c r="A157" s="701"/>
      <c r="B157" s="725" t="s">
        <v>832</v>
      </c>
      <c r="C157" s="701"/>
      <c r="D157" s="701"/>
      <c r="E157" s="726"/>
      <c r="F157" s="726"/>
    </row>
    <row r="158" spans="1:6">
      <c r="A158" s="701"/>
      <c r="B158" s="725" t="s">
        <v>805</v>
      </c>
      <c r="C158" s="701"/>
      <c r="D158" s="701"/>
      <c r="E158" s="726"/>
      <c r="F158" s="726"/>
    </row>
    <row r="159" spans="1:6" ht="26.4">
      <c r="A159" s="701"/>
      <c r="B159" s="730" t="s">
        <v>806</v>
      </c>
      <c r="C159" s="701"/>
      <c r="D159" s="701"/>
      <c r="E159" s="726"/>
      <c r="F159" s="726"/>
    </row>
    <row r="160" spans="1:6" ht="26.4">
      <c r="A160" s="701"/>
      <c r="B160" s="730" t="s">
        <v>807</v>
      </c>
      <c r="C160" s="701"/>
      <c r="D160" s="701"/>
      <c r="E160" s="726"/>
      <c r="F160" s="726"/>
    </row>
    <row r="161" spans="1:6">
      <c r="A161" s="701"/>
      <c r="B161" s="730" t="s">
        <v>808</v>
      </c>
      <c r="C161" s="701"/>
      <c r="D161" s="701"/>
      <c r="E161" s="726"/>
      <c r="F161" s="726"/>
    </row>
    <row r="162" spans="1:6">
      <c r="A162" s="701"/>
      <c r="B162" s="729" t="s">
        <v>809</v>
      </c>
      <c r="C162" s="701"/>
      <c r="D162" s="701"/>
      <c r="E162" s="726"/>
      <c r="F162" s="726"/>
    </row>
    <row r="163" spans="1:6">
      <c r="A163" s="701"/>
      <c r="B163" s="729" t="s">
        <v>810</v>
      </c>
      <c r="C163" s="701"/>
      <c r="D163" s="701"/>
      <c r="E163" s="726"/>
      <c r="F163" s="726"/>
    </row>
    <row r="164" spans="1:6">
      <c r="A164" s="701"/>
      <c r="B164" s="730" t="s">
        <v>811</v>
      </c>
      <c r="C164" s="701"/>
      <c r="D164" s="701"/>
      <c r="E164" s="726"/>
      <c r="F164" s="726"/>
    </row>
    <row r="165" spans="1:6" ht="26.4">
      <c r="A165" s="701"/>
      <c r="B165" s="730" t="s">
        <v>812</v>
      </c>
      <c r="C165" s="701"/>
      <c r="D165" s="701"/>
      <c r="E165" s="726"/>
      <c r="F165" s="726"/>
    </row>
    <row r="166" spans="1:6">
      <c r="A166" s="701"/>
      <c r="B166" s="730" t="s">
        <v>813</v>
      </c>
      <c r="C166" s="701"/>
      <c r="D166" s="701"/>
      <c r="E166" s="726"/>
      <c r="F166" s="726"/>
    </row>
    <row r="167" spans="1:6">
      <c r="A167" s="701"/>
      <c r="B167" s="730" t="s">
        <v>814</v>
      </c>
      <c r="C167" s="701"/>
      <c r="D167" s="701"/>
      <c r="E167" s="726"/>
      <c r="F167" s="726"/>
    </row>
    <row r="168" spans="1:6" ht="26.4">
      <c r="A168" s="701"/>
      <c r="B168" s="730" t="s">
        <v>815</v>
      </c>
      <c r="C168" s="701"/>
      <c r="D168" s="701"/>
      <c r="E168" s="726"/>
      <c r="F168" s="726"/>
    </row>
    <row r="169" spans="1:6" ht="13.2" customHeight="1">
      <c r="A169" s="701"/>
      <c r="B169" s="725" t="s">
        <v>816</v>
      </c>
      <c r="C169" s="701"/>
      <c r="D169" s="701"/>
      <c r="E169" s="726"/>
      <c r="F169" s="726"/>
    </row>
    <row r="170" spans="1:6">
      <c r="A170" s="731"/>
      <c r="B170" s="732"/>
      <c r="C170" s="727" t="s">
        <v>15</v>
      </c>
      <c r="D170" s="733">
        <v>1</v>
      </c>
      <c r="E170" s="734" t="s">
        <v>234</v>
      </c>
      <c r="F170" s="734">
        <f>SUM(F156:F169)</f>
        <v>0</v>
      </c>
    </row>
    <row r="171" spans="1:6">
      <c r="A171" s="754" t="s">
        <v>314</v>
      </c>
      <c r="B171" s="754"/>
      <c r="C171" s="754"/>
      <c r="D171" s="754"/>
      <c r="E171" s="754"/>
      <c r="F171" s="754"/>
    </row>
    <row r="172" spans="1:6" ht="92.4">
      <c r="A172" s="735">
        <v>7</v>
      </c>
      <c r="B172" s="736" t="s">
        <v>817</v>
      </c>
      <c r="C172" s="701"/>
      <c r="D172" s="701"/>
      <c r="E172" s="726"/>
      <c r="F172" s="726"/>
    </row>
    <row r="173" spans="1:6" ht="39.6">
      <c r="A173" s="701"/>
      <c r="B173" s="736" t="s">
        <v>818</v>
      </c>
      <c r="C173" s="701"/>
      <c r="D173" s="701"/>
      <c r="E173" s="726"/>
      <c r="F173" s="726"/>
    </row>
    <row r="174" spans="1:6" ht="39.6">
      <c r="A174" s="701"/>
      <c r="B174" s="736" t="s">
        <v>819</v>
      </c>
      <c r="C174" s="701"/>
      <c r="D174" s="701"/>
      <c r="E174" s="726"/>
      <c r="F174" s="726"/>
    </row>
    <row r="175" spans="1:6" ht="26.4">
      <c r="A175" s="701"/>
      <c r="B175" s="736" t="s">
        <v>820</v>
      </c>
      <c r="C175" s="701"/>
      <c r="D175" s="701"/>
      <c r="E175" s="726"/>
      <c r="F175" s="726"/>
    </row>
    <row r="176" spans="1:6">
      <c r="A176" s="731"/>
      <c r="B176" s="742"/>
      <c r="C176" s="727" t="s">
        <v>15</v>
      </c>
      <c r="D176" s="733">
        <v>1</v>
      </c>
      <c r="E176" s="743" t="s">
        <v>234</v>
      </c>
      <c r="F176" s="744">
        <f>SUM(F172:F175)</f>
        <v>0</v>
      </c>
    </row>
    <row r="177" spans="1:6" ht="13.2" customHeight="1">
      <c r="A177" s="701"/>
      <c r="B177" s="702"/>
      <c r="C177" s="703"/>
      <c r="D177" s="704"/>
      <c r="E177" s="704"/>
      <c r="F177" s="705"/>
    </row>
    <row r="178" spans="1:6">
      <c r="A178" s="706"/>
      <c r="B178" s="706"/>
      <c r="C178" s="708"/>
      <c r="D178" s="707"/>
      <c r="E178" s="709"/>
      <c r="F178" s="707"/>
    </row>
    <row r="179" spans="1:6">
      <c r="A179" s="706" t="s">
        <v>821</v>
      </c>
      <c r="B179" s="755" t="s">
        <v>289</v>
      </c>
      <c r="C179" s="756"/>
      <c r="D179" s="756"/>
      <c r="E179" s="756"/>
      <c r="F179" s="707">
        <f>F28</f>
        <v>0</v>
      </c>
    </row>
    <row r="180" spans="1:6">
      <c r="A180" s="706"/>
      <c r="B180" s="706"/>
      <c r="C180" s="708"/>
      <c r="D180" s="707"/>
      <c r="E180" s="709"/>
      <c r="F180" s="707"/>
    </row>
    <row r="181" spans="1:6">
      <c r="A181" s="706" t="s">
        <v>822</v>
      </c>
      <c r="B181" s="755" t="s">
        <v>291</v>
      </c>
      <c r="C181" s="756"/>
      <c r="D181" s="756"/>
      <c r="E181" s="756"/>
      <c r="F181" s="707">
        <f>F45</f>
        <v>0</v>
      </c>
    </row>
    <row r="182" spans="1:6">
      <c r="A182" s="706"/>
      <c r="B182" s="706"/>
      <c r="C182" s="708"/>
      <c r="D182" s="707"/>
      <c r="E182" s="709"/>
      <c r="F182" s="707"/>
    </row>
    <row r="183" spans="1:6">
      <c r="A183" s="706" t="s">
        <v>823</v>
      </c>
      <c r="B183" s="755" t="s">
        <v>738</v>
      </c>
      <c r="C183" s="756"/>
      <c r="D183" s="756"/>
      <c r="E183" s="756"/>
      <c r="F183" s="707">
        <f>F88</f>
        <v>0</v>
      </c>
    </row>
    <row r="184" spans="1:6">
      <c r="A184" s="706"/>
      <c r="B184" s="706"/>
      <c r="C184" s="708"/>
      <c r="D184" s="707"/>
      <c r="E184" s="709"/>
      <c r="F184" s="707"/>
    </row>
    <row r="185" spans="1:6">
      <c r="A185" s="706" t="s">
        <v>824</v>
      </c>
      <c r="B185" s="755" t="s">
        <v>292</v>
      </c>
      <c r="C185" s="756"/>
      <c r="D185" s="756"/>
      <c r="E185" s="756"/>
      <c r="F185" s="707">
        <f>F134</f>
        <v>0</v>
      </c>
    </row>
    <row r="186" spans="1:6">
      <c r="A186" s="706"/>
      <c r="B186" s="706"/>
      <c r="C186" s="708"/>
      <c r="D186" s="707"/>
      <c r="E186" s="709"/>
      <c r="F186" s="707"/>
    </row>
    <row r="187" spans="1:6">
      <c r="A187" s="706" t="s">
        <v>825</v>
      </c>
      <c r="B187" s="755" t="s">
        <v>312</v>
      </c>
      <c r="C187" s="756"/>
      <c r="D187" s="756"/>
      <c r="E187" s="756"/>
      <c r="F187" s="707">
        <f>F153</f>
        <v>0</v>
      </c>
    </row>
    <row r="188" spans="1:6">
      <c r="A188" s="706"/>
      <c r="B188" s="706"/>
      <c r="C188" s="708"/>
      <c r="D188" s="707"/>
      <c r="E188" s="709"/>
      <c r="F188" s="707"/>
    </row>
    <row r="189" spans="1:6">
      <c r="A189" s="706" t="s">
        <v>826</v>
      </c>
      <c r="B189" s="755" t="s">
        <v>313</v>
      </c>
      <c r="C189" s="756"/>
      <c r="D189" s="756"/>
      <c r="E189" s="756"/>
      <c r="F189" s="707">
        <f>F170</f>
        <v>0</v>
      </c>
    </row>
    <row r="190" spans="1:6">
      <c r="A190" s="710"/>
      <c r="B190" s="706"/>
      <c r="C190" s="708"/>
      <c r="D190" s="707"/>
      <c r="E190" s="709"/>
      <c r="F190" s="707"/>
    </row>
    <row r="191" spans="1:6">
      <c r="A191" s="706" t="s">
        <v>827</v>
      </c>
      <c r="B191" s="755" t="s">
        <v>314</v>
      </c>
      <c r="C191" s="756"/>
      <c r="D191" s="756"/>
      <c r="E191" s="756"/>
      <c r="F191" s="707">
        <f>F176</f>
        <v>0</v>
      </c>
    </row>
    <row r="192" spans="1:6">
      <c r="A192" s="711"/>
      <c r="B192" s="712"/>
      <c r="C192" s="713"/>
      <c r="D192" s="714"/>
      <c r="E192" s="715"/>
      <c r="F192" s="714"/>
    </row>
    <row r="193" spans="1:6">
      <c r="A193" s="711"/>
      <c r="B193" s="712" t="s">
        <v>828</v>
      </c>
      <c r="C193" s="713"/>
      <c r="D193" s="714"/>
      <c r="E193" s="715"/>
      <c r="F193" s="714">
        <f>SUM(F178:F191)</f>
        <v>0</v>
      </c>
    </row>
    <row r="194" spans="1:6">
      <c r="A194" s="716"/>
      <c r="B194" s="717" t="s">
        <v>829</v>
      </c>
      <c r="C194" s="718"/>
      <c r="D194" s="718"/>
      <c r="E194" s="718"/>
      <c r="F194" s="719">
        <f>0.25*F193</f>
        <v>0</v>
      </c>
    </row>
    <row r="195" spans="1:6">
      <c r="A195" s="720"/>
      <c r="B195" s="721" t="s">
        <v>830</v>
      </c>
      <c r="C195" s="722"/>
      <c r="D195" s="722"/>
      <c r="E195" s="722"/>
      <c r="F195" s="723">
        <f>SUM(F193:F194)</f>
        <v>0</v>
      </c>
    </row>
  </sheetData>
  <mergeCells count="19">
    <mergeCell ref="B191:E191"/>
    <mergeCell ref="B181:E181"/>
    <mergeCell ref="B183:E183"/>
    <mergeCell ref="B185:E185"/>
    <mergeCell ref="B187:E187"/>
    <mergeCell ref="B189:E189"/>
    <mergeCell ref="A154:F154"/>
    <mergeCell ref="A171:F171"/>
    <mergeCell ref="B179:E179"/>
    <mergeCell ref="A1:F1"/>
    <mergeCell ref="A2:F2"/>
    <mergeCell ref="A3:F3"/>
    <mergeCell ref="A5:F5"/>
    <mergeCell ref="A6:F6"/>
    <mergeCell ref="A7:F7"/>
    <mergeCell ref="A29:F29"/>
    <mergeCell ref="A46:F46"/>
    <mergeCell ref="A90:F90"/>
    <mergeCell ref="A136:F136"/>
  </mergeCells>
  <pageMargins left="0.59055118110236204" right="0.23622047244094499" top="0.74803149606299202" bottom="0.74803149606299202" header="0.31496062992126" footer="0.31496062992126"/>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43"/>
  <sheetViews>
    <sheetView view="pageLayout" topLeftCell="A313" zoomScale="70" zoomScaleNormal="80" zoomScaleSheetLayoutView="100" zoomScalePageLayoutView="70" workbookViewId="0">
      <selection activeCell="D115" sqref="D115"/>
    </sheetView>
  </sheetViews>
  <sheetFormatPr defaultColWidth="9" defaultRowHeight="13.2"/>
  <cols>
    <col min="1" max="1" width="5.6640625" customWidth="1"/>
    <col min="2" max="2" width="40" customWidth="1"/>
    <col min="3" max="3" width="6.88671875" customWidth="1"/>
    <col min="4" max="4" width="9.33203125" customWidth="1"/>
    <col min="6" max="6" width="13.6640625" customWidth="1"/>
  </cols>
  <sheetData>
    <row r="1" spans="1:6" ht="18">
      <c r="A1" s="94"/>
      <c r="B1" s="669" t="s">
        <v>689</v>
      </c>
      <c r="C1" s="95"/>
      <c r="D1" s="96"/>
      <c r="E1" s="97"/>
      <c r="F1" s="98"/>
    </row>
    <row r="2" spans="1:6">
      <c r="A2" s="99" t="s">
        <v>315</v>
      </c>
      <c r="B2" s="99" t="s">
        <v>316</v>
      </c>
      <c r="C2" s="99" t="s">
        <v>317</v>
      </c>
      <c r="D2" s="99" t="s">
        <v>286</v>
      </c>
      <c r="E2" s="99" t="s">
        <v>318</v>
      </c>
      <c r="F2" s="99" t="s">
        <v>319</v>
      </c>
    </row>
    <row r="3" spans="1:6">
      <c r="A3" s="491">
        <v>1</v>
      </c>
      <c r="B3" s="99">
        <f>+A3+1</f>
        <v>2</v>
      </c>
      <c r="C3" s="492">
        <v>3</v>
      </c>
      <c r="D3" s="493">
        <f>+C3+1</f>
        <v>4</v>
      </c>
      <c r="E3" s="493">
        <v>5</v>
      </c>
      <c r="F3" s="492">
        <f>+E3+1</f>
        <v>6</v>
      </c>
    </row>
    <row r="4" spans="1:6">
      <c r="A4" s="494"/>
      <c r="B4" s="495"/>
      <c r="C4" s="496"/>
      <c r="D4" s="497"/>
      <c r="E4" s="497"/>
      <c r="F4" s="496"/>
    </row>
    <row r="5" spans="1:6" ht="13.8">
      <c r="A5" s="498" t="s">
        <v>506</v>
      </c>
      <c r="B5" s="495"/>
      <c r="C5" s="496"/>
      <c r="D5" s="497"/>
      <c r="E5" s="497"/>
      <c r="F5" s="496"/>
    </row>
    <row r="6" spans="1:6" ht="13.8">
      <c r="A6" s="498"/>
      <c r="B6" s="495"/>
      <c r="C6" s="496"/>
      <c r="D6" s="497"/>
      <c r="E6" s="497"/>
      <c r="F6" s="496"/>
    </row>
    <row r="7" spans="1:6" ht="13.8">
      <c r="A7" s="112"/>
      <c r="B7" s="113"/>
      <c r="C7" s="114"/>
      <c r="D7" s="165"/>
      <c r="E7" s="132"/>
      <c r="F7" s="132"/>
    </row>
    <row r="8" spans="1:6" ht="13.8">
      <c r="A8" s="498"/>
      <c r="B8" s="498" t="s">
        <v>507</v>
      </c>
      <c r="C8" s="114"/>
      <c r="D8" s="165"/>
      <c r="E8" s="132"/>
      <c r="F8" s="132"/>
    </row>
    <row r="9" spans="1:6" ht="13.8">
      <c r="A9" s="112"/>
      <c r="B9" s="113"/>
      <c r="C9" s="114"/>
      <c r="D9" s="165"/>
      <c r="E9" s="132"/>
      <c r="F9" s="132"/>
    </row>
    <row r="10" spans="1:6" ht="27.6">
      <c r="A10" s="105" t="s">
        <v>352</v>
      </c>
      <c r="B10" s="140" t="s">
        <v>320</v>
      </c>
      <c r="C10" s="101" t="s">
        <v>9</v>
      </c>
      <c r="D10" s="102">
        <v>1</v>
      </c>
      <c r="E10" s="106"/>
      <c r="F10" s="106">
        <f>D10*E10</f>
        <v>0</v>
      </c>
    </row>
    <row r="11" spans="1:6" ht="13.8">
      <c r="A11" s="499"/>
      <c r="B11" s="673"/>
      <c r="C11" s="114"/>
      <c r="D11" s="165"/>
      <c r="E11" s="135"/>
      <c r="F11" s="135"/>
    </row>
    <row r="12" spans="1:6" ht="27.6">
      <c r="A12" s="105" t="s">
        <v>508</v>
      </c>
      <c r="B12" s="140" t="s">
        <v>321</v>
      </c>
      <c r="C12" s="101" t="s">
        <v>9</v>
      </c>
      <c r="D12" s="102">
        <v>1</v>
      </c>
      <c r="E12" s="106"/>
      <c r="F12" s="106">
        <f>D12*E12</f>
        <v>0</v>
      </c>
    </row>
    <row r="13" spans="1:6" ht="13.8">
      <c r="A13" s="499"/>
      <c r="B13" s="673"/>
      <c r="C13" s="114"/>
      <c r="D13" s="165"/>
      <c r="E13" s="135"/>
      <c r="F13" s="135"/>
    </row>
    <row r="14" spans="1:6" ht="82.8">
      <c r="A14" s="105" t="s">
        <v>509</v>
      </c>
      <c r="B14" s="140" t="s">
        <v>691</v>
      </c>
      <c r="C14" s="101" t="s">
        <v>290</v>
      </c>
      <c r="D14" s="102">
        <v>15</v>
      </c>
      <c r="E14" s="106"/>
      <c r="F14" s="106">
        <f>D14*E14</f>
        <v>0</v>
      </c>
    </row>
    <row r="15" spans="1:6" ht="13.8">
      <c r="A15" s="112"/>
      <c r="B15" s="674"/>
      <c r="C15" s="114"/>
      <c r="D15" s="165"/>
      <c r="E15" s="135"/>
      <c r="F15" s="135"/>
    </row>
    <row r="16" spans="1:6" ht="41.4">
      <c r="A16" s="105" t="s">
        <v>510</v>
      </c>
      <c r="B16" s="100" t="s">
        <v>511</v>
      </c>
      <c r="C16" s="101" t="s">
        <v>232</v>
      </c>
      <c r="D16" s="107">
        <v>2</v>
      </c>
      <c r="E16" s="106"/>
      <c r="F16" s="106">
        <f>D16*E16</f>
        <v>0</v>
      </c>
    </row>
    <row r="17" spans="1:6" ht="13.8">
      <c r="A17" s="499"/>
      <c r="B17" s="113"/>
      <c r="C17" s="114"/>
      <c r="D17" s="165"/>
      <c r="E17" s="135"/>
      <c r="F17" s="135"/>
    </row>
    <row r="18" spans="1:6" ht="55.2">
      <c r="A18" s="105" t="s">
        <v>512</v>
      </c>
      <c r="B18" s="100" t="s">
        <v>692</v>
      </c>
      <c r="C18" s="101" t="s">
        <v>290</v>
      </c>
      <c r="D18" s="102">
        <v>15</v>
      </c>
      <c r="E18" s="106"/>
      <c r="F18" s="106">
        <f>D18*E18</f>
        <v>0</v>
      </c>
    </row>
    <row r="19" spans="1:6" ht="13.8">
      <c r="A19" s="499"/>
      <c r="B19" s="113"/>
      <c r="C19" s="114"/>
      <c r="D19" s="165"/>
      <c r="E19" s="135"/>
      <c r="F19" s="135"/>
    </row>
    <row r="20" spans="1:6" ht="84.6" customHeight="1">
      <c r="A20" s="500" t="s">
        <v>513</v>
      </c>
      <c r="B20" s="675" t="s">
        <v>514</v>
      </c>
      <c r="C20" s="501"/>
      <c r="D20" s="502"/>
      <c r="E20" s="503"/>
      <c r="F20" s="503"/>
    </row>
    <row r="21" spans="1:6" ht="13.8">
      <c r="A21" s="504"/>
      <c r="B21" s="676" t="s">
        <v>322</v>
      </c>
      <c r="C21" s="505" t="s">
        <v>290</v>
      </c>
      <c r="D21" s="506">
        <v>15</v>
      </c>
      <c r="E21" s="507"/>
      <c r="F21" s="507">
        <f>D21*E21</f>
        <v>0</v>
      </c>
    </row>
    <row r="22" spans="1:6" ht="13.8">
      <c r="A22" s="499"/>
      <c r="B22" s="113"/>
      <c r="C22" s="114"/>
      <c r="D22" s="165"/>
      <c r="E22" s="135"/>
      <c r="F22" s="135"/>
    </row>
    <row r="23" spans="1:6" ht="27.6">
      <c r="A23" s="105" t="s">
        <v>515</v>
      </c>
      <c r="B23" s="100" t="s">
        <v>323</v>
      </c>
      <c r="C23" s="101" t="s">
        <v>290</v>
      </c>
      <c r="D23" s="102">
        <v>15</v>
      </c>
      <c r="E23" s="106"/>
      <c r="F23" s="106">
        <f>D23*E23</f>
        <v>0</v>
      </c>
    </row>
    <row r="24" spans="1:6" ht="13.8">
      <c r="A24" s="499"/>
      <c r="B24" s="674"/>
      <c r="C24" s="114"/>
      <c r="D24" s="165"/>
      <c r="E24" s="135"/>
      <c r="F24" s="135"/>
    </row>
    <row r="25" spans="1:6" ht="13.8">
      <c r="A25" s="500" t="s">
        <v>516</v>
      </c>
      <c r="B25" s="677" t="s">
        <v>517</v>
      </c>
      <c r="C25" s="501"/>
      <c r="D25" s="508"/>
      <c r="E25" s="503"/>
      <c r="F25" s="503"/>
    </row>
    <row r="26" spans="1:6" ht="13.8">
      <c r="A26" s="509"/>
      <c r="B26" s="678"/>
      <c r="C26" s="510"/>
      <c r="D26" s="511"/>
      <c r="E26" s="512"/>
      <c r="F26" s="512"/>
    </row>
    <row r="27" spans="1:6" ht="13.8">
      <c r="A27" s="509"/>
      <c r="B27" s="679" t="s">
        <v>324</v>
      </c>
      <c r="C27" s="510" t="s">
        <v>9</v>
      </c>
      <c r="D27" s="511">
        <v>1</v>
      </c>
      <c r="E27" s="512"/>
      <c r="F27" s="512">
        <f t="shared" ref="F27:F35" si="0">D27*E27</f>
        <v>0</v>
      </c>
    </row>
    <row r="28" spans="1:6" ht="13.8">
      <c r="A28" s="509"/>
      <c r="B28" s="678" t="s">
        <v>518</v>
      </c>
      <c r="C28" s="510" t="s">
        <v>9</v>
      </c>
      <c r="D28" s="511">
        <v>1</v>
      </c>
      <c r="E28" s="512"/>
      <c r="F28" s="512">
        <f t="shared" si="0"/>
        <v>0</v>
      </c>
    </row>
    <row r="29" spans="1:6" ht="13.8">
      <c r="A29" s="509"/>
      <c r="B29" s="678" t="s">
        <v>325</v>
      </c>
      <c r="C29" s="510" t="s">
        <v>9</v>
      </c>
      <c r="D29" s="511">
        <v>1</v>
      </c>
      <c r="E29" s="512"/>
      <c r="F29" s="512">
        <f t="shared" si="0"/>
        <v>0</v>
      </c>
    </row>
    <row r="30" spans="1:6" ht="13.8">
      <c r="A30" s="509"/>
      <c r="B30" s="678" t="s">
        <v>326</v>
      </c>
      <c r="C30" s="510" t="s">
        <v>9</v>
      </c>
      <c r="D30" s="511">
        <v>1</v>
      </c>
      <c r="E30" s="512"/>
      <c r="F30" s="512">
        <f t="shared" si="0"/>
        <v>0</v>
      </c>
    </row>
    <row r="31" spans="1:6" ht="13.8">
      <c r="A31" s="509"/>
      <c r="B31" s="678" t="s">
        <v>327</v>
      </c>
      <c r="C31" s="510" t="s">
        <v>9</v>
      </c>
      <c r="D31" s="511">
        <v>1</v>
      </c>
      <c r="E31" s="512"/>
      <c r="F31" s="512">
        <f t="shared" si="0"/>
        <v>0</v>
      </c>
    </row>
    <row r="32" spans="1:6" ht="27.6">
      <c r="A32" s="509"/>
      <c r="B32" s="678" t="s">
        <v>328</v>
      </c>
      <c r="C32" s="510" t="s">
        <v>9</v>
      </c>
      <c r="D32" s="511">
        <v>2</v>
      </c>
      <c r="E32" s="512"/>
      <c r="F32" s="512">
        <f t="shared" si="0"/>
        <v>0</v>
      </c>
    </row>
    <row r="33" spans="1:6" ht="27.6">
      <c r="A33" s="509"/>
      <c r="B33" s="678" t="s">
        <v>329</v>
      </c>
      <c r="C33" s="510" t="s">
        <v>290</v>
      </c>
      <c r="D33" s="511">
        <v>7</v>
      </c>
      <c r="E33" s="512"/>
      <c r="F33" s="512">
        <f t="shared" si="0"/>
        <v>0</v>
      </c>
    </row>
    <row r="34" spans="1:6" ht="13.8">
      <c r="A34" s="509"/>
      <c r="B34" s="678" t="s">
        <v>330</v>
      </c>
      <c r="C34" s="510" t="s">
        <v>9</v>
      </c>
      <c r="D34" s="511">
        <v>3</v>
      </c>
      <c r="E34" s="512"/>
      <c r="F34" s="512">
        <f t="shared" si="0"/>
        <v>0</v>
      </c>
    </row>
    <row r="35" spans="1:6" ht="13.8">
      <c r="A35" s="504"/>
      <c r="B35" s="680" t="s">
        <v>331</v>
      </c>
      <c r="C35" s="505" t="s">
        <v>9</v>
      </c>
      <c r="D35" s="506">
        <v>1</v>
      </c>
      <c r="E35" s="507"/>
      <c r="F35" s="507">
        <f t="shared" si="0"/>
        <v>0</v>
      </c>
    </row>
    <row r="36" spans="1:6" ht="13.8">
      <c r="A36" s="499"/>
      <c r="B36" s="113"/>
      <c r="C36" s="114"/>
      <c r="D36" s="165"/>
      <c r="E36" s="135"/>
      <c r="F36" s="135"/>
    </row>
    <row r="37" spans="1:6" ht="27.6">
      <c r="A37" s="105" t="s">
        <v>519</v>
      </c>
      <c r="B37" s="100" t="s">
        <v>520</v>
      </c>
      <c r="C37" s="513" t="s">
        <v>290</v>
      </c>
      <c r="D37" s="514">
        <v>13</v>
      </c>
      <c r="E37" s="515"/>
      <c r="F37" s="515">
        <f>D37*E37</f>
        <v>0</v>
      </c>
    </row>
    <row r="38" spans="1:6" ht="13.8">
      <c r="A38" s="499"/>
      <c r="B38" s="113"/>
      <c r="C38" s="114"/>
      <c r="D38" s="165"/>
      <c r="E38" s="135"/>
      <c r="F38" s="135"/>
    </row>
    <row r="39" spans="1:6" ht="27.6">
      <c r="A39" s="105" t="s">
        <v>521</v>
      </c>
      <c r="B39" s="100" t="s">
        <v>522</v>
      </c>
      <c r="C39" s="101" t="s">
        <v>9</v>
      </c>
      <c r="D39" s="102">
        <v>1</v>
      </c>
      <c r="E39" s="106"/>
      <c r="F39" s="106">
        <f>D39*E39</f>
        <v>0</v>
      </c>
    </row>
    <row r="40" spans="1:6" ht="13.8">
      <c r="A40" s="499"/>
      <c r="B40" s="113"/>
      <c r="C40" s="114"/>
      <c r="D40" s="165"/>
      <c r="E40" s="135"/>
      <c r="F40" s="135"/>
    </row>
    <row r="41" spans="1:6" ht="13.8">
      <c r="A41" s="108"/>
      <c r="B41" s="108" t="s">
        <v>523</v>
      </c>
      <c r="C41" s="109"/>
      <c r="D41" s="102"/>
      <c r="E41" s="106"/>
      <c r="F41" s="106">
        <f>SUM(F10:F40)</f>
        <v>0</v>
      </c>
    </row>
    <row r="42" spans="1:6" ht="13.8">
      <c r="A42" s="516"/>
      <c r="B42" s="113"/>
      <c r="C42" s="517"/>
      <c r="D42" s="165"/>
      <c r="E42" s="135"/>
      <c r="F42" s="135"/>
    </row>
    <row r="43" spans="1:6" ht="13.8">
      <c r="A43" s="498"/>
      <c r="B43" s="681"/>
      <c r="C43" s="132"/>
      <c r="D43" s="132"/>
      <c r="E43" s="135"/>
      <c r="F43" s="135"/>
    </row>
    <row r="44" spans="1:6" ht="13.8">
      <c r="A44" s="498"/>
      <c r="B44" s="498" t="s">
        <v>524</v>
      </c>
      <c r="C44" s="132"/>
      <c r="D44" s="132"/>
      <c r="E44" s="135"/>
      <c r="F44" s="519"/>
    </row>
    <row r="45" spans="1:6" ht="13.8">
      <c r="A45" s="498"/>
      <c r="B45" s="681"/>
      <c r="C45" s="132"/>
      <c r="D45" s="132"/>
      <c r="E45" s="135"/>
      <c r="F45" s="520"/>
    </row>
    <row r="46" spans="1:6" ht="30.6" customHeight="1">
      <c r="A46" s="500" t="s">
        <v>525</v>
      </c>
      <c r="B46" s="521" t="s">
        <v>526</v>
      </c>
      <c r="C46" s="522"/>
      <c r="D46" s="522"/>
      <c r="E46" s="503"/>
      <c r="F46" s="523"/>
    </row>
    <row r="47" spans="1:6" ht="13.8">
      <c r="A47" s="524"/>
      <c r="B47" s="590" t="s">
        <v>322</v>
      </c>
      <c r="C47" s="505" t="s">
        <v>290</v>
      </c>
      <c r="D47" s="525">
        <v>19</v>
      </c>
      <c r="E47" s="507"/>
      <c r="F47" s="507">
        <f>D47*E47</f>
        <v>0</v>
      </c>
    </row>
    <row r="48" spans="1:6" ht="13.8">
      <c r="A48" s="520"/>
      <c r="B48" s="113"/>
      <c r="C48" s="114"/>
      <c r="D48" s="150"/>
      <c r="E48" s="135"/>
      <c r="F48" s="135"/>
    </row>
    <row r="49" spans="1:6" ht="41.4">
      <c r="A49" s="105" t="s">
        <v>527</v>
      </c>
      <c r="B49" s="140" t="s">
        <v>693</v>
      </c>
      <c r="C49" s="101" t="s">
        <v>290</v>
      </c>
      <c r="D49" s="107">
        <v>19</v>
      </c>
      <c r="E49" s="106"/>
      <c r="F49" s="106">
        <f>D49*E49</f>
        <v>0</v>
      </c>
    </row>
    <row r="50" spans="1:6" ht="13.8">
      <c r="A50" s="112"/>
      <c r="B50" s="113"/>
      <c r="C50" s="114"/>
      <c r="D50" s="150"/>
      <c r="E50" s="135"/>
      <c r="F50" s="135"/>
    </row>
    <row r="51" spans="1:6" ht="55.2">
      <c r="A51" s="105" t="s">
        <v>528</v>
      </c>
      <c r="B51" s="100" t="s">
        <v>529</v>
      </c>
      <c r="C51" s="101" t="s">
        <v>290</v>
      </c>
      <c r="D51" s="107">
        <v>12</v>
      </c>
      <c r="E51" s="106"/>
      <c r="F51" s="106">
        <f>D51*E51</f>
        <v>0</v>
      </c>
    </row>
    <row r="52" spans="1:6" ht="13.8">
      <c r="A52" s="526"/>
      <c r="B52" s="583"/>
      <c r="C52" s="527"/>
      <c r="D52" s="528"/>
      <c r="E52" s="529"/>
      <c r="F52" s="529"/>
    </row>
    <row r="53" spans="1:6" ht="13.8">
      <c r="A53" s="500" t="s">
        <v>530</v>
      </c>
      <c r="B53" s="521" t="s">
        <v>531</v>
      </c>
      <c r="C53" s="530"/>
      <c r="D53" s="530"/>
      <c r="E53" s="530"/>
      <c r="F53" s="530"/>
    </row>
    <row r="54" spans="1:6" ht="13.8">
      <c r="A54" s="504"/>
      <c r="B54" s="532" t="s">
        <v>332</v>
      </c>
      <c r="C54" s="505" t="s">
        <v>9</v>
      </c>
      <c r="D54" s="525">
        <v>1</v>
      </c>
      <c r="E54" s="507"/>
      <c r="F54" s="507">
        <f>D54*E54</f>
        <v>0</v>
      </c>
    </row>
    <row r="55" spans="1:6" ht="13.8">
      <c r="A55" s="112"/>
      <c r="B55" s="113"/>
      <c r="C55" s="114"/>
      <c r="D55" s="150"/>
      <c r="E55" s="135"/>
      <c r="F55" s="135"/>
    </row>
    <row r="56" spans="1:6" ht="27.6">
      <c r="A56" s="500" t="s">
        <v>532</v>
      </c>
      <c r="B56" s="521" t="s">
        <v>333</v>
      </c>
      <c r="C56" s="530"/>
      <c r="D56" s="530"/>
      <c r="E56" s="530"/>
      <c r="F56" s="530"/>
    </row>
    <row r="57" spans="1:6" ht="13.8">
      <c r="A57" s="531"/>
      <c r="B57" s="532" t="s">
        <v>334</v>
      </c>
      <c r="C57" s="505" t="s">
        <v>9</v>
      </c>
      <c r="D57" s="525">
        <v>1</v>
      </c>
      <c r="E57" s="507"/>
      <c r="F57" s="507">
        <f>D57*E57</f>
        <v>0</v>
      </c>
    </row>
    <row r="58" spans="1:6" ht="13.8">
      <c r="A58" s="498"/>
      <c r="B58" s="113"/>
      <c r="C58" s="114"/>
      <c r="D58" s="150"/>
      <c r="E58" s="135"/>
      <c r="F58" s="135"/>
    </row>
    <row r="59" spans="1:6" ht="27.6">
      <c r="A59" s="105" t="s">
        <v>533</v>
      </c>
      <c r="B59" s="100" t="s">
        <v>534</v>
      </c>
      <c r="C59" s="101" t="s">
        <v>9</v>
      </c>
      <c r="D59" s="102">
        <v>1</v>
      </c>
      <c r="E59" s="106"/>
      <c r="F59" s="106">
        <f>D59*E59</f>
        <v>0</v>
      </c>
    </row>
    <row r="60" spans="1:6" ht="13.8">
      <c r="A60" s="112"/>
      <c r="B60" s="116"/>
      <c r="C60" s="114"/>
      <c r="D60" s="165"/>
      <c r="E60" s="135"/>
      <c r="F60" s="135"/>
    </row>
    <row r="61" spans="1:6" ht="13.8">
      <c r="A61" s="104"/>
      <c r="B61" s="682" t="s">
        <v>535</v>
      </c>
      <c r="C61" s="103"/>
      <c r="D61" s="103"/>
      <c r="E61" s="106"/>
      <c r="F61" s="106">
        <f>SUM(F46:F60)</f>
        <v>0</v>
      </c>
    </row>
    <row r="62" spans="1:6" ht="13.8">
      <c r="A62" s="498"/>
      <c r="B62" s="681"/>
      <c r="C62" s="132"/>
      <c r="D62" s="132"/>
      <c r="E62" s="135"/>
      <c r="F62" s="135"/>
    </row>
    <row r="63" spans="1:6" ht="13.8">
      <c r="A63" s="498"/>
      <c r="B63" s="681"/>
      <c r="C63" s="132"/>
      <c r="D63" s="132"/>
      <c r="E63" s="135"/>
      <c r="F63" s="135"/>
    </row>
    <row r="64" spans="1:6" ht="13.8">
      <c r="A64" s="498"/>
      <c r="B64" s="498" t="s">
        <v>536</v>
      </c>
      <c r="C64" s="132"/>
      <c r="D64" s="132"/>
      <c r="E64" s="135"/>
      <c r="F64" s="519"/>
    </row>
    <row r="65" spans="1:6" ht="13.8">
      <c r="A65" s="498"/>
      <c r="B65" s="681"/>
      <c r="C65" s="132"/>
      <c r="D65" s="132"/>
      <c r="E65" s="135"/>
      <c r="F65" s="519"/>
    </row>
    <row r="66" spans="1:6" ht="13.8">
      <c r="A66" s="500" t="s">
        <v>537</v>
      </c>
      <c r="B66" s="521" t="s">
        <v>538</v>
      </c>
      <c r="C66" s="501"/>
      <c r="D66" s="502"/>
      <c r="E66" s="503"/>
      <c r="F66" s="503"/>
    </row>
    <row r="67" spans="1:6" ht="13.8">
      <c r="A67" s="509"/>
      <c r="B67" s="683" t="s">
        <v>336</v>
      </c>
      <c r="C67" s="510"/>
      <c r="D67" s="511"/>
      <c r="E67" s="512"/>
      <c r="F67" s="512"/>
    </row>
    <row r="68" spans="1:6" ht="13.8">
      <c r="A68" s="533"/>
      <c r="B68" s="590" t="s">
        <v>337</v>
      </c>
      <c r="C68" s="505" t="s">
        <v>9</v>
      </c>
      <c r="D68" s="506">
        <v>1</v>
      </c>
      <c r="E68" s="507"/>
      <c r="F68" s="507">
        <f>D68*E68</f>
        <v>0</v>
      </c>
    </row>
    <row r="69" spans="1:6" ht="13.8">
      <c r="A69" s="534"/>
      <c r="B69" s="583"/>
      <c r="C69" s="527"/>
      <c r="D69" s="535"/>
      <c r="E69" s="529"/>
      <c r="F69" s="529"/>
    </row>
    <row r="70" spans="1:6" ht="58.8" customHeight="1">
      <c r="A70" s="105" t="s">
        <v>539</v>
      </c>
      <c r="B70" s="100" t="s">
        <v>540</v>
      </c>
      <c r="C70" s="101" t="s">
        <v>9</v>
      </c>
      <c r="D70" s="102">
        <v>1</v>
      </c>
      <c r="E70" s="106"/>
      <c r="F70" s="106">
        <f>D70*E70</f>
        <v>0</v>
      </c>
    </row>
    <row r="71" spans="1:6" ht="13.8">
      <c r="A71" s="536"/>
      <c r="B71" s="583"/>
      <c r="C71" s="527"/>
      <c r="D71" s="535"/>
      <c r="E71" s="529"/>
      <c r="F71" s="529"/>
    </row>
    <row r="72" spans="1:6" ht="72" customHeight="1">
      <c r="A72" s="500" t="s">
        <v>541</v>
      </c>
      <c r="B72" s="521" t="s">
        <v>542</v>
      </c>
      <c r="C72" s="501"/>
      <c r="D72" s="508"/>
      <c r="E72" s="503"/>
      <c r="F72" s="503"/>
    </row>
    <row r="73" spans="1:6" ht="13.8">
      <c r="A73" s="533"/>
      <c r="B73" s="590" t="s">
        <v>543</v>
      </c>
      <c r="C73" s="505" t="s">
        <v>335</v>
      </c>
      <c r="D73" s="506">
        <v>1</v>
      </c>
      <c r="E73" s="507"/>
      <c r="F73" s="507">
        <f>D73*E73</f>
        <v>0</v>
      </c>
    </row>
    <row r="74" spans="1:6" ht="13.8">
      <c r="A74" s="499"/>
      <c r="B74" s="113"/>
      <c r="C74" s="114"/>
      <c r="D74" s="165"/>
      <c r="E74" s="135"/>
      <c r="F74" s="135"/>
    </row>
    <row r="75" spans="1:6" ht="13.8">
      <c r="A75" s="104"/>
      <c r="B75" s="104" t="s">
        <v>544</v>
      </c>
      <c r="C75" s="103"/>
      <c r="D75" s="103"/>
      <c r="E75" s="106"/>
      <c r="F75" s="106">
        <f>SUM(F68:F74)</f>
        <v>0</v>
      </c>
    </row>
    <row r="76" spans="1:6" ht="13.8">
      <c r="A76" s="498"/>
      <c r="B76" s="498"/>
      <c r="C76" s="132"/>
      <c r="D76" s="132"/>
      <c r="E76" s="135"/>
      <c r="F76" s="135"/>
    </row>
    <row r="77" spans="1:6" ht="13.8">
      <c r="A77" s="499"/>
      <c r="B77" s="113"/>
      <c r="C77" s="114"/>
      <c r="D77" s="165"/>
      <c r="E77" s="135"/>
      <c r="F77" s="135"/>
    </row>
    <row r="78" spans="1:6" ht="13.8">
      <c r="A78" s="498"/>
      <c r="B78" s="498" t="s">
        <v>545</v>
      </c>
      <c r="C78" s="132"/>
      <c r="D78" s="132"/>
      <c r="E78" s="135"/>
      <c r="F78" s="519"/>
    </row>
    <row r="79" spans="1:6" ht="13.8">
      <c r="A79" s="498"/>
      <c r="B79" s="681"/>
      <c r="C79" s="132"/>
      <c r="D79" s="132"/>
      <c r="E79" s="135"/>
      <c r="F79" s="519"/>
    </row>
    <row r="80" spans="1:6" ht="27.6">
      <c r="A80" s="500" t="s">
        <v>546</v>
      </c>
      <c r="B80" s="521" t="s">
        <v>547</v>
      </c>
      <c r="C80" s="522"/>
      <c r="D80" s="522"/>
      <c r="E80" s="503"/>
      <c r="F80" s="523"/>
    </row>
    <row r="81" spans="1:6" ht="13.8">
      <c r="A81" s="537"/>
      <c r="B81" s="684" t="s">
        <v>338</v>
      </c>
      <c r="C81" s="510" t="s">
        <v>290</v>
      </c>
      <c r="D81" s="538">
        <v>6</v>
      </c>
      <c r="E81" s="512"/>
      <c r="F81" s="512">
        <f>D81*E81</f>
        <v>0</v>
      </c>
    </row>
    <row r="82" spans="1:6" ht="13.8">
      <c r="A82" s="533"/>
      <c r="B82" s="532" t="s">
        <v>339</v>
      </c>
      <c r="C82" s="505" t="s">
        <v>290</v>
      </c>
      <c r="D82" s="525">
        <v>5</v>
      </c>
      <c r="E82" s="507"/>
      <c r="F82" s="507">
        <f>D82*E82</f>
        <v>0</v>
      </c>
    </row>
    <row r="83" spans="1:6" ht="13.8">
      <c r="A83" s="499"/>
      <c r="B83" s="113"/>
      <c r="C83" s="114"/>
      <c r="D83" s="150"/>
      <c r="E83" s="135"/>
      <c r="F83" s="135"/>
    </row>
    <row r="84" spans="1:6" ht="13.8">
      <c r="A84" s="500" t="s">
        <v>548</v>
      </c>
      <c r="B84" s="521" t="s">
        <v>549</v>
      </c>
      <c r="C84" s="501"/>
      <c r="D84" s="502"/>
      <c r="E84" s="503"/>
      <c r="F84" s="503"/>
    </row>
    <row r="85" spans="1:6" ht="13.8">
      <c r="A85" s="504"/>
      <c r="B85" s="532" t="s">
        <v>339</v>
      </c>
      <c r="C85" s="505" t="s">
        <v>9</v>
      </c>
      <c r="D85" s="525">
        <v>1</v>
      </c>
      <c r="E85" s="507"/>
      <c r="F85" s="507">
        <f>D85*E85</f>
        <v>0</v>
      </c>
    </row>
    <row r="86" spans="1:6" ht="13.8">
      <c r="A86" s="112"/>
      <c r="B86" s="113"/>
      <c r="C86" s="114"/>
      <c r="D86" s="150"/>
      <c r="E86" s="135"/>
      <c r="F86" s="135"/>
    </row>
    <row r="87" spans="1:6" ht="13.8">
      <c r="A87" s="500" t="s">
        <v>550</v>
      </c>
      <c r="B87" s="521" t="s">
        <v>340</v>
      </c>
      <c r="C87" s="501"/>
      <c r="D87" s="508"/>
      <c r="E87" s="503"/>
      <c r="F87" s="503"/>
    </row>
    <row r="88" spans="1:6" ht="13.8">
      <c r="A88" s="533"/>
      <c r="B88" s="532" t="s">
        <v>339</v>
      </c>
      <c r="C88" s="505" t="s">
        <v>9</v>
      </c>
      <c r="D88" s="506">
        <v>2</v>
      </c>
      <c r="E88" s="507"/>
      <c r="F88" s="507">
        <f>D88*E88</f>
        <v>0</v>
      </c>
    </row>
    <row r="89" spans="1:6" ht="13.8">
      <c r="A89" s="499"/>
      <c r="B89" s="113"/>
      <c r="C89" s="114"/>
      <c r="D89" s="165"/>
      <c r="E89" s="135"/>
      <c r="F89" s="135"/>
    </row>
    <row r="90" spans="1:6" ht="27.6">
      <c r="A90" s="105" t="s">
        <v>551</v>
      </c>
      <c r="B90" s="100" t="s">
        <v>552</v>
      </c>
      <c r="C90" s="101" t="s">
        <v>9</v>
      </c>
      <c r="D90" s="102">
        <v>2</v>
      </c>
      <c r="E90" s="106"/>
      <c r="F90" s="106">
        <f>D90*E90</f>
        <v>0</v>
      </c>
    </row>
    <row r="91" spans="1:6" ht="13.8">
      <c r="A91" s="499"/>
      <c r="B91" s="113"/>
      <c r="C91" s="114"/>
      <c r="D91" s="165"/>
      <c r="E91" s="135"/>
      <c r="F91" s="135"/>
    </row>
    <row r="92" spans="1:6" ht="27.6">
      <c r="A92" s="500" t="s">
        <v>553</v>
      </c>
      <c r="B92" s="521" t="s">
        <v>333</v>
      </c>
      <c r="C92" s="530"/>
      <c r="D92" s="530"/>
      <c r="E92" s="530"/>
      <c r="F92" s="530"/>
    </row>
    <row r="93" spans="1:6" ht="13.8">
      <c r="A93" s="533"/>
      <c r="B93" s="532" t="s">
        <v>341</v>
      </c>
      <c r="C93" s="505" t="s">
        <v>9</v>
      </c>
      <c r="D93" s="525">
        <v>1</v>
      </c>
      <c r="E93" s="507"/>
      <c r="F93" s="507">
        <f>D93*E93</f>
        <v>0</v>
      </c>
    </row>
    <row r="94" spans="1:6" ht="13.8">
      <c r="A94" s="498"/>
      <c r="B94" s="113"/>
      <c r="C94" s="114"/>
      <c r="D94" s="150"/>
      <c r="E94" s="135"/>
      <c r="F94" s="135"/>
    </row>
    <row r="95" spans="1:6" ht="41.4">
      <c r="A95" s="105" t="s">
        <v>554</v>
      </c>
      <c r="B95" s="100" t="s">
        <v>342</v>
      </c>
      <c r="C95" s="101" t="s">
        <v>9</v>
      </c>
      <c r="D95" s="102">
        <v>1</v>
      </c>
      <c r="E95" s="106"/>
      <c r="F95" s="106">
        <f>D95*E95</f>
        <v>0</v>
      </c>
    </row>
    <row r="96" spans="1:6" ht="13.8">
      <c r="A96" s="499"/>
      <c r="B96" s="113"/>
      <c r="C96" s="114"/>
      <c r="D96" s="165"/>
      <c r="E96" s="135"/>
      <c r="F96" s="135"/>
    </row>
    <row r="97" spans="1:6" ht="27.6">
      <c r="A97" s="105" t="s">
        <v>555</v>
      </c>
      <c r="B97" s="100" t="s">
        <v>343</v>
      </c>
      <c r="C97" s="101" t="s">
        <v>9</v>
      </c>
      <c r="D97" s="102">
        <v>1</v>
      </c>
      <c r="E97" s="106"/>
      <c r="F97" s="106">
        <f>D97*E97</f>
        <v>0</v>
      </c>
    </row>
    <row r="98" spans="1:6" ht="13.8">
      <c r="A98" s="499"/>
      <c r="B98" s="113"/>
      <c r="C98" s="114"/>
      <c r="D98" s="165"/>
      <c r="E98" s="135"/>
      <c r="F98" s="135"/>
    </row>
    <row r="99" spans="1:6" ht="27.6">
      <c r="A99" s="105" t="s">
        <v>556</v>
      </c>
      <c r="B99" s="100" t="s">
        <v>557</v>
      </c>
      <c r="C99" s="101" t="s">
        <v>335</v>
      </c>
      <c r="D99" s="102">
        <v>1</v>
      </c>
      <c r="E99" s="106"/>
      <c r="F99" s="106">
        <f>D99*E99</f>
        <v>0</v>
      </c>
    </row>
    <row r="100" spans="1:6" ht="13.8">
      <c r="A100" s="112"/>
      <c r="B100" s="116"/>
      <c r="C100" s="114"/>
      <c r="D100" s="165"/>
      <c r="E100" s="132"/>
      <c r="F100" s="135"/>
    </row>
    <row r="101" spans="1:6" ht="13.8">
      <c r="A101" s="104"/>
      <c r="B101" s="104" t="s">
        <v>558</v>
      </c>
      <c r="C101" s="101"/>
      <c r="D101" s="102"/>
      <c r="E101" s="106"/>
      <c r="F101" s="106">
        <f>SUM(F81:F100)</f>
        <v>0</v>
      </c>
    </row>
    <row r="102" spans="1:6" ht="13.8">
      <c r="A102" s="114"/>
      <c r="B102" s="685"/>
      <c r="C102" s="114"/>
      <c r="D102" s="114"/>
      <c r="E102" s="539"/>
      <c r="F102" s="539"/>
    </row>
    <row r="103" spans="1:6" ht="13.8">
      <c r="A103" s="498" t="s">
        <v>559</v>
      </c>
      <c r="B103" s="540"/>
      <c r="C103" s="517"/>
      <c r="D103" s="541"/>
      <c r="E103" s="542"/>
      <c r="F103" s="542">
        <f>F41+F61+F75+F101</f>
        <v>0</v>
      </c>
    </row>
    <row r="104" spans="1:6">
      <c r="B104" s="686"/>
    </row>
    <row r="105" spans="1:6">
      <c r="B105" s="686"/>
    </row>
    <row r="106" spans="1:6" ht="13.8">
      <c r="A106" s="498"/>
      <c r="B106" s="113"/>
      <c r="C106" s="114"/>
      <c r="D106" s="767"/>
      <c r="E106" s="767"/>
      <c r="F106" s="767"/>
    </row>
    <row r="107" spans="1:6" ht="13.8">
      <c r="A107" s="112"/>
      <c r="B107" s="113"/>
      <c r="C107" s="114"/>
      <c r="D107" s="115"/>
      <c r="E107" s="116"/>
      <c r="F107" s="117"/>
    </row>
    <row r="108" spans="1:6" ht="13.8">
      <c r="A108" s="118" t="s">
        <v>315</v>
      </c>
      <c r="B108" s="663" t="s">
        <v>316</v>
      </c>
      <c r="C108" s="118" t="s">
        <v>317</v>
      </c>
      <c r="D108" s="118" t="s">
        <v>286</v>
      </c>
      <c r="E108" s="118" t="s">
        <v>318</v>
      </c>
      <c r="F108" s="118" t="s">
        <v>319</v>
      </c>
    </row>
    <row r="109" spans="1:6" ht="14.4" thickBot="1">
      <c r="A109" s="119">
        <v>1</v>
      </c>
      <c r="B109" s="687">
        <f>+A109+1</f>
        <v>2</v>
      </c>
      <c r="C109" s="120">
        <v>3</v>
      </c>
      <c r="D109" s="121">
        <f>+C109+1</f>
        <v>4</v>
      </c>
      <c r="E109" s="121">
        <v>5</v>
      </c>
      <c r="F109" s="122">
        <f>+E109+1</f>
        <v>6</v>
      </c>
    </row>
    <row r="110" spans="1:6" ht="14.4" thickTop="1">
      <c r="A110" s="123"/>
      <c r="B110" s="124"/>
      <c r="C110" s="125"/>
      <c r="D110" s="126"/>
      <c r="E110" s="127"/>
      <c r="F110" s="128"/>
    </row>
    <row r="111" spans="1:6" ht="13.8">
      <c r="A111" s="498" t="s">
        <v>560</v>
      </c>
      <c r="B111" s="124"/>
      <c r="C111" s="125"/>
      <c r="D111" s="126"/>
      <c r="E111" s="127"/>
      <c r="F111" s="128"/>
    </row>
    <row r="112" spans="1:6" ht="13.8">
      <c r="A112" s="123"/>
      <c r="B112" s="124"/>
      <c r="C112" s="125"/>
      <c r="D112" s="126"/>
      <c r="E112" s="127"/>
      <c r="F112" s="128"/>
    </row>
    <row r="113" spans="1:6" ht="13.8">
      <c r="A113" s="544"/>
      <c r="B113" s="130" t="s">
        <v>561</v>
      </c>
      <c r="C113" s="125"/>
      <c r="D113" s="126"/>
      <c r="E113" s="127"/>
      <c r="F113" s="128"/>
    </row>
    <row r="114" spans="1:6" ht="13.8">
      <c r="A114" s="545"/>
      <c r="B114" s="546"/>
      <c r="C114" s="136"/>
      <c r="D114" s="137"/>
      <c r="E114" s="138"/>
      <c r="F114" s="139"/>
    </row>
    <row r="115" spans="1:6" ht="165.6">
      <c r="A115" s="105" t="s">
        <v>365</v>
      </c>
      <c r="B115" s="140" t="s">
        <v>694</v>
      </c>
      <c r="C115" s="101" t="s">
        <v>230</v>
      </c>
      <c r="D115" s="102">
        <v>1</v>
      </c>
      <c r="E115" s="106"/>
      <c r="F115" s="106">
        <f>D115*E115</f>
        <v>0</v>
      </c>
    </row>
    <row r="116" spans="1:6" ht="13.8">
      <c r="A116" s="134"/>
      <c r="B116" s="547"/>
      <c r="C116" s="173"/>
      <c r="D116" s="548"/>
      <c r="E116" s="176"/>
      <c r="F116" s="176"/>
    </row>
    <row r="117" spans="1:6" ht="45.6" customHeight="1">
      <c r="A117" s="549" t="s">
        <v>370</v>
      </c>
      <c r="B117" s="550" t="s">
        <v>562</v>
      </c>
      <c r="C117" s="551"/>
      <c r="D117" s="551"/>
      <c r="E117" s="551"/>
      <c r="F117" s="551"/>
    </row>
    <row r="118" spans="1:6" ht="13.8">
      <c r="A118" s="552"/>
      <c r="B118" s="688" t="s">
        <v>344</v>
      </c>
      <c r="C118" s="553"/>
      <c r="D118" s="553"/>
      <c r="E118" s="553"/>
      <c r="F118" s="553"/>
    </row>
    <row r="119" spans="1:6" ht="27.6">
      <c r="A119" s="554"/>
      <c r="B119" s="689" t="s">
        <v>563</v>
      </c>
      <c r="C119" s="555" t="s">
        <v>230</v>
      </c>
      <c r="D119" s="556">
        <v>1</v>
      </c>
      <c r="E119" s="557"/>
      <c r="F119" s="557">
        <f>D119*E119</f>
        <v>0</v>
      </c>
    </row>
    <row r="120" spans="1:6" ht="13.8">
      <c r="A120" s="134"/>
      <c r="B120" s="172"/>
      <c r="C120" s="173"/>
      <c r="D120" s="548"/>
      <c r="E120" s="176"/>
      <c r="F120" s="176"/>
    </row>
    <row r="121" spans="1:6" ht="110.4">
      <c r="A121" s="105" t="s">
        <v>564</v>
      </c>
      <c r="B121" s="100" t="s">
        <v>565</v>
      </c>
      <c r="C121" s="101" t="s">
        <v>223</v>
      </c>
      <c r="D121" s="102">
        <v>200</v>
      </c>
      <c r="E121" s="106"/>
      <c r="F121" s="106">
        <f>D121*E121</f>
        <v>0</v>
      </c>
    </row>
    <row r="122" spans="1:6" ht="13.8">
      <c r="A122" s="134"/>
      <c r="B122" s="172"/>
      <c r="C122" s="173"/>
      <c r="D122" s="548"/>
      <c r="E122" s="176"/>
      <c r="F122" s="176"/>
    </row>
    <row r="123" spans="1:6" ht="41.4">
      <c r="A123" s="549" t="s">
        <v>566</v>
      </c>
      <c r="B123" s="550" t="s">
        <v>567</v>
      </c>
      <c r="C123" s="558"/>
      <c r="D123" s="559"/>
      <c r="E123" s="560"/>
      <c r="F123" s="560"/>
    </row>
    <row r="124" spans="1:6" ht="13.8">
      <c r="A124" s="552"/>
      <c r="B124" s="561" t="s">
        <v>345</v>
      </c>
      <c r="C124" s="562" t="s">
        <v>290</v>
      </c>
      <c r="D124" s="563">
        <v>1247</v>
      </c>
      <c r="E124" s="564"/>
      <c r="F124" s="564">
        <f>D124*E124</f>
        <v>0</v>
      </c>
    </row>
    <row r="125" spans="1:6" ht="13.8">
      <c r="A125" s="554"/>
      <c r="B125" s="565" t="s">
        <v>346</v>
      </c>
      <c r="C125" s="555" t="s">
        <v>290</v>
      </c>
      <c r="D125" s="556">
        <v>60</v>
      </c>
      <c r="E125" s="557"/>
      <c r="F125" s="557">
        <f>D125*E125</f>
        <v>0</v>
      </c>
    </row>
    <row r="126" spans="1:6" ht="13.8">
      <c r="A126" s="134"/>
      <c r="B126" s="113"/>
      <c r="C126" s="173"/>
      <c r="D126" s="548"/>
      <c r="E126" s="176"/>
      <c r="F126" s="176"/>
    </row>
    <row r="127" spans="1:6" ht="27.6">
      <c r="A127" s="105" t="s">
        <v>568</v>
      </c>
      <c r="B127" s="100" t="s">
        <v>569</v>
      </c>
      <c r="C127" s="101" t="s">
        <v>9</v>
      </c>
      <c r="D127" s="102">
        <v>10</v>
      </c>
      <c r="E127" s="106"/>
      <c r="F127" s="106">
        <f>D127*E127</f>
        <v>0</v>
      </c>
    </row>
    <row r="128" spans="1:6" ht="13.8">
      <c r="A128" s="134"/>
      <c r="B128" s="172"/>
      <c r="C128" s="173"/>
      <c r="D128" s="548"/>
      <c r="E128" s="176"/>
      <c r="F128" s="176"/>
    </row>
    <row r="129" spans="1:6" ht="41.4">
      <c r="A129" s="105" t="s">
        <v>570</v>
      </c>
      <c r="B129" s="100" t="s">
        <v>571</v>
      </c>
      <c r="C129" s="101" t="s">
        <v>9</v>
      </c>
      <c r="D129" s="102">
        <v>10</v>
      </c>
      <c r="E129" s="106"/>
      <c r="F129" s="106">
        <f>D129*E129</f>
        <v>0</v>
      </c>
    </row>
    <row r="130" spans="1:6" ht="13.8">
      <c r="A130" s="134"/>
      <c r="B130" s="172"/>
      <c r="C130" s="173"/>
      <c r="D130" s="548"/>
      <c r="E130" s="176"/>
      <c r="F130" s="176"/>
    </row>
    <row r="131" spans="1:6" ht="41.4">
      <c r="A131" s="105" t="s">
        <v>572</v>
      </c>
      <c r="B131" s="100" t="s">
        <v>573</v>
      </c>
      <c r="C131" s="101" t="s">
        <v>70</v>
      </c>
      <c r="D131" s="102">
        <v>5</v>
      </c>
      <c r="E131" s="106"/>
      <c r="F131" s="106">
        <f>D131*E131</f>
        <v>0</v>
      </c>
    </row>
    <row r="132" spans="1:6" ht="13.8">
      <c r="A132" s="134"/>
      <c r="B132" s="172"/>
      <c r="C132" s="173"/>
      <c r="D132" s="548"/>
      <c r="E132" s="176"/>
      <c r="F132" s="176"/>
    </row>
    <row r="133" spans="1:6" ht="55.2">
      <c r="A133" s="105" t="s">
        <v>574</v>
      </c>
      <c r="B133" s="100" t="s">
        <v>575</v>
      </c>
      <c r="C133" s="101" t="s">
        <v>9</v>
      </c>
      <c r="D133" s="102">
        <v>2</v>
      </c>
      <c r="E133" s="106"/>
      <c r="F133" s="106">
        <f>D133*E133</f>
        <v>0</v>
      </c>
    </row>
    <row r="134" spans="1:6" ht="13.8">
      <c r="A134" s="134"/>
      <c r="B134" s="172"/>
      <c r="C134" s="173"/>
      <c r="D134" s="548"/>
      <c r="E134" s="176"/>
      <c r="F134" s="176"/>
    </row>
    <row r="135" spans="1:6" ht="27.6">
      <c r="A135" s="105" t="s">
        <v>576</v>
      </c>
      <c r="B135" s="100" t="s">
        <v>577</v>
      </c>
      <c r="C135" s="101" t="s">
        <v>230</v>
      </c>
      <c r="D135" s="102">
        <v>2</v>
      </c>
      <c r="E135" s="106"/>
      <c r="F135" s="106">
        <f>D135*E135</f>
        <v>0</v>
      </c>
    </row>
    <row r="136" spans="1:6" ht="13.8">
      <c r="A136" s="134"/>
      <c r="B136" s="113"/>
      <c r="C136" s="173"/>
      <c r="D136" s="548"/>
      <c r="E136" s="176"/>
      <c r="F136" s="176"/>
    </row>
    <row r="137" spans="1:6" ht="27.6">
      <c r="A137" s="105" t="s">
        <v>578</v>
      </c>
      <c r="B137" s="140" t="s">
        <v>579</v>
      </c>
      <c r="C137" s="101" t="s">
        <v>230</v>
      </c>
      <c r="D137" s="102">
        <v>2</v>
      </c>
      <c r="E137" s="106"/>
      <c r="F137" s="106">
        <f>D137*E137</f>
        <v>0</v>
      </c>
    </row>
    <row r="138" spans="1:6" ht="13.8">
      <c r="A138" s="134"/>
      <c r="B138" s="116"/>
      <c r="C138" s="173"/>
      <c r="D138" s="548"/>
      <c r="E138" s="176"/>
      <c r="F138" s="176"/>
    </row>
    <row r="139" spans="1:6" ht="69">
      <c r="A139" s="105" t="s">
        <v>580</v>
      </c>
      <c r="B139" s="140" t="s">
        <v>347</v>
      </c>
      <c r="C139" s="101" t="s">
        <v>230</v>
      </c>
      <c r="D139" s="102">
        <v>1</v>
      </c>
      <c r="E139" s="106"/>
      <c r="F139" s="106">
        <f>D139*E139</f>
        <v>0</v>
      </c>
    </row>
    <row r="140" spans="1:6" ht="13.8">
      <c r="A140" s="134"/>
      <c r="B140" s="172"/>
      <c r="C140" s="173"/>
      <c r="D140" s="548"/>
      <c r="E140" s="176"/>
      <c r="F140" s="176"/>
    </row>
    <row r="141" spans="1:6" ht="55.2">
      <c r="A141" s="105" t="s">
        <v>581</v>
      </c>
      <c r="B141" s="140" t="s">
        <v>582</v>
      </c>
      <c r="C141" s="101" t="s">
        <v>230</v>
      </c>
      <c r="D141" s="102">
        <v>1</v>
      </c>
      <c r="E141" s="106"/>
      <c r="F141" s="106">
        <f>D141*E141</f>
        <v>0</v>
      </c>
    </row>
    <row r="142" spans="1:6" ht="13.8">
      <c r="A142" s="133"/>
      <c r="B142" s="566"/>
      <c r="C142" s="158"/>
      <c r="D142" s="567"/>
      <c r="E142" s="161"/>
      <c r="F142" s="161"/>
    </row>
    <row r="143" spans="1:6" ht="13.8">
      <c r="A143" s="568"/>
      <c r="B143" s="568" t="s">
        <v>583</v>
      </c>
      <c r="C143" s="569"/>
      <c r="D143" s="570"/>
      <c r="E143" s="571"/>
      <c r="F143" s="572">
        <f>SUM(F115:F142)</f>
        <v>0</v>
      </c>
    </row>
    <row r="144" spans="1:6">
      <c r="B144" s="686"/>
    </row>
    <row r="145" spans="1:6" ht="13.8">
      <c r="A145" s="498" t="s">
        <v>584</v>
      </c>
      <c r="B145" s="686"/>
      <c r="F145" s="542">
        <f>F143</f>
        <v>0</v>
      </c>
    </row>
    <row r="146" spans="1:6">
      <c r="B146" s="686"/>
    </row>
    <row r="147" spans="1:6">
      <c r="B147" s="686"/>
    </row>
    <row r="148" spans="1:6" ht="13.8">
      <c r="A148" s="112"/>
      <c r="B148" s="543"/>
      <c r="C148" s="116"/>
      <c r="D148" s="116"/>
      <c r="E148" s="116"/>
    </row>
    <row r="149" spans="1:6" ht="13.8">
      <c r="A149" s="112"/>
      <c r="B149" s="543"/>
      <c r="C149" s="115"/>
      <c r="D149" s="116"/>
      <c r="E149" s="117"/>
    </row>
    <row r="150" spans="1:6" ht="13.8">
      <c r="A150" s="118" t="s">
        <v>315</v>
      </c>
      <c r="B150" s="663" t="s">
        <v>316</v>
      </c>
      <c r="C150" s="118" t="s">
        <v>317</v>
      </c>
      <c r="D150" s="118" t="s">
        <v>286</v>
      </c>
      <c r="E150" s="118" t="s">
        <v>318</v>
      </c>
      <c r="F150" s="118" t="s">
        <v>319</v>
      </c>
    </row>
    <row r="151" spans="1:6" ht="14.4" thickBot="1">
      <c r="A151" s="119">
        <v>1</v>
      </c>
      <c r="B151" s="690">
        <v>2</v>
      </c>
      <c r="C151" s="121">
        <f>+B151+1</f>
        <v>3</v>
      </c>
      <c r="D151" s="121">
        <f>+C151+1</f>
        <v>4</v>
      </c>
      <c r="E151" s="121">
        <v>5</v>
      </c>
      <c r="F151" s="122">
        <f>+E151+1</f>
        <v>6</v>
      </c>
    </row>
    <row r="152" spans="1:6" ht="14.4" thickTop="1">
      <c r="A152" s="573"/>
      <c r="B152" s="691"/>
      <c r="C152" s="575"/>
      <c r="D152" s="575"/>
      <c r="E152" s="575"/>
      <c r="F152" s="574"/>
    </row>
    <row r="153" spans="1:6" ht="13.8">
      <c r="A153" s="498" t="s">
        <v>585</v>
      </c>
      <c r="B153" s="691"/>
      <c r="C153" s="575"/>
      <c r="D153" s="575"/>
      <c r="E153" s="575"/>
      <c r="F153" s="574"/>
    </row>
    <row r="154" spans="1:6" ht="13.8">
      <c r="A154" s="576"/>
      <c r="B154" s="692"/>
      <c r="C154" s="137"/>
      <c r="D154" s="137"/>
      <c r="E154" s="138"/>
      <c r="F154" s="139"/>
    </row>
    <row r="155" spans="1:6" ht="13.8">
      <c r="A155" s="498"/>
      <c r="B155" s="498" t="s">
        <v>586</v>
      </c>
      <c r="C155" s="165"/>
      <c r="D155" s="165"/>
      <c r="E155" s="577"/>
      <c r="F155" s="132"/>
    </row>
    <row r="156" spans="1:6" ht="13.8">
      <c r="A156" s="116"/>
      <c r="B156" s="116"/>
      <c r="C156" s="116"/>
      <c r="D156" s="116"/>
      <c r="E156" s="116"/>
      <c r="F156" s="116"/>
    </row>
    <row r="157" spans="1:6" ht="331.2">
      <c r="A157" s="146" t="s">
        <v>375</v>
      </c>
      <c r="B157" s="100" t="s">
        <v>587</v>
      </c>
      <c r="C157" s="578" t="s">
        <v>9</v>
      </c>
      <c r="D157" s="102">
        <v>2</v>
      </c>
      <c r="E157" s="579"/>
      <c r="F157" s="103">
        <f>D157*E157</f>
        <v>0</v>
      </c>
    </row>
    <row r="158" spans="1:6" ht="13.8">
      <c r="A158" s="117"/>
      <c r="B158" s="113"/>
      <c r="C158" s="24"/>
      <c r="D158" s="116"/>
      <c r="E158" s="116"/>
      <c r="F158" s="132"/>
    </row>
    <row r="159" spans="1:6" ht="110.4">
      <c r="A159" s="146" t="s">
        <v>588</v>
      </c>
      <c r="B159" s="100" t="s">
        <v>589</v>
      </c>
      <c r="C159" s="578" t="s">
        <v>230</v>
      </c>
      <c r="D159" s="102">
        <v>1</v>
      </c>
      <c r="E159" s="579"/>
      <c r="F159" s="103">
        <f>D159*E159</f>
        <v>0</v>
      </c>
    </row>
    <row r="160" spans="1:6" ht="13.8">
      <c r="A160" s="117"/>
      <c r="B160" s="113"/>
      <c r="C160" s="580"/>
      <c r="D160" s="165"/>
      <c r="E160" s="116"/>
      <c r="F160" s="132"/>
    </row>
    <row r="161" spans="1:6" ht="69">
      <c r="A161" s="146" t="s">
        <v>590</v>
      </c>
      <c r="B161" s="100" t="s">
        <v>591</v>
      </c>
      <c r="C161" s="578" t="s">
        <v>230</v>
      </c>
      <c r="D161" s="102">
        <v>1</v>
      </c>
      <c r="E161" s="579"/>
      <c r="F161" s="103">
        <f>D161*E161</f>
        <v>0</v>
      </c>
    </row>
    <row r="162" spans="1:6" ht="13.8">
      <c r="A162" s="117"/>
      <c r="B162" s="113"/>
      <c r="C162" s="580"/>
      <c r="D162" s="165"/>
      <c r="E162" s="116"/>
      <c r="F162" s="132"/>
    </row>
    <row r="163" spans="1:6" ht="55.2">
      <c r="A163" s="146" t="s">
        <v>592</v>
      </c>
      <c r="B163" s="100" t="s">
        <v>593</v>
      </c>
      <c r="C163" s="578" t="s">
        <v>230</v>
      </c>
      <c r="D163" s="102">
        <v>2</v>
      </c>
      <c r="E163" s="579"/>
      <c r="F163" s="103">
        <f>D163*E163</f>
        <v>0</v>
      </c>
    </row>
    <row r="164" spans="1:6" ht="13.8">
      <c r="A164" s="117"/>
      <c r="B164" s="113"/>
      <c r="C164" s="581"/>
      <c r="D164" s="165"/>
      <c r="E164" s="116"/>
      <c r="F164" s="132"/>
    </row>
    <row r="165" spans="1:6" ht="55.2">
      <c r="A165" s="146" t="s">
        <v>594</v>
      </c>
      <c r="B165" s="100" t="s">
        <v>595</v>
      </c>
      <c r="C165" s="578" t="s">
        <v>230</v>
      </c>
      <c r="D165" s="102">
        <v>2</v>
      </c>
      <c r="E165" s="582"/>
      <c r="F165" s="103">
        <f>D165*E165</f>
        <v>0</v>
      </c>
    </row>
    <row r="166" spans="1:6" ht="13.8">
      <c r="A166" s="117"/>
      <c r="B166" s="583"/>
      <c r="C166" s="581"/>
      <c r="D166" s="165"/>
      <c r="E166" s="584"/>
      <c r="F166" s="585"/>
    </row>
    <row r="167" spans="1:6" ht="234.6">
      <c r="A167" s="146" t="s">
        <v>596</v>
      </c>
      <c r="B167" s="100" t="s">
        <v>597</v>
      </c>
      <c r="C167" s="578" t="s">
        <v>230</v>
      </c>
      <c r="D167" s="102">
        <v>1</v>
      </c>
      <c r="E167" s="579"/>
      <c r="F167" s="103">
        <f>D167*E167</f>
        <v>0</v>
      </c>
    </row>
    <row r="168" spans="1:6" ht="13.8">
      <c r="A168" s="117"/>
      <c r="B168" s="113"/>
      <c r="C168" s="24"/>
      <c r="D168" s="165"/>
      <c r="E168" s="116"/>
      <c r="F168" s="132"/>
    </row>
    <row r="169" spans="1:6" ht="41.4">
      <c r="A169" s="146" t="s">
        <v>598</v>
      </c>
      <c r="B169" s="100" t="s">
        <v>599</v>
      </c>
      <c r="C169" s="578" t="s">
        <v>9</v>
      </c>
      <c r="D169" s="102">
        <v>1</v>
      </c>
      <c r="E169" s="579"/>
      <c r="F169" s="103">
        <f>D169*E169</f>
        <v>0</v>
      </c>
    </row>
    <row r="170" spans="1:6" ht="13.8">
      <c r="A170" s="117"/>
      <c r="B170" s="113"/>
      <c r="C170" s="581"/>
      <c r="D170" s="165"/>
      <c r="E170" s="116"/>
      <c r="F170" s="132"/>
    </row>
    <row r="171" spans="1:6" ht="27.6">
      <c r="A171" s="146" t="s">
        <v>600</v>
      </c>
      <c r="B171" s="100" t="s">
        <v>601</v>
      </c>
      <c r="C171" s="578" t="s">
        <v>9</v>
      </c>
      <c r="D171" s="102">
        <v>1</v>
      </c>
      <c r="E171" s="579"/>
      <c r="F171" s="103">
        <f>D171*E171</f>
        <v>0</v>
      </c>
    </row>
    <row r="172" spans="1:6" ht="13.8">
      <c r="A172" s="117"/>
      <c r="B172" s="113"/>
      <c r="C172" s="581"/>
      <c r="D172" s="165"/>
      <c r="E172" s="116"/>
      <c r="F172" s="132"/>
    </row>
    <row r="173" spans="1:6" ht="41.4">
      <c r="A173" s="146" t="s">
        <v>602</v>
      </c>
      <c r="B173" s="100" t="s">
        <v>603</v>
      </c>
      <c r="C173" s="578" t="s">
        <v>9</v>
      </c>
      <c r="D173" s="102">
        <v>1</v>
      </c>
      <c r="E173" s="579"/>
      <c r="F173" s="103">
        <f>D173*E173</f>
        <v>0</v>
      </c>
    </row>
    <row r="174" spans="1:6" ht="13.8">
      <c r="A174" s="117"/>
      <c r="B174" s="113"/>
      <c r="C174" s="581"/>
      <c r="D174" s="165"/>
      <c r="E174" s="116"/>
      <c r="F174" s="132"/>
    </row>
    <row r="175" spans="1:6" ht="27.6">
      <c r="A175" s="146" t="s">
        <v>604</v>
      </c>
      <c r="B175" s="100" t="s">
        <v>605</v>
      </c>
      <c r="C175" s="578" t="s">
        <v>9</v>
      </c>
      <c r="D175" s="102">
        <v>1</v>
      </c>
      <c r="E175" s="579"/>
      <c r="F175" s="103">
        <f>D175*E175</f>
        <v>0</v>
      </c>
    </row>
    <row r="176" spans="1:6" ht="27.6" customHeight="1">
      <c r="A176" s="117"/>
      <c r="B176" s="113"/>
      <c r="C176" s="581"/>
      <c r="D176" s="165"/>
      <c r="E176" s="116"/>
      <c r="F176" s="132"/>
    </row>
    <row r="177" spans="1:6" ht="110.4">
      <c r="A177" s="146" t="s">
        <v>606</v>
      </c>
      <c r="B177" s="100" t="s">
        <v>607</v>
      </c>
      <c r="C177" s="578" t="s">
        <v>9</v>
      </c>
      <c r="D177" s="102">
        <v>1</v>
      </c>
      <c r="E177" s="579"/>
      <c r="F177" s="103">
        <f>D177*E177</f>
        <v>0</v>
      </c>
    </row>
    <row r="178" spans="1:6" ht="13.8">
      <c r="A178" s="117"/>
      <c r="B178" s="113"/>
      <c r="C178" s="581"/>
      <c r="D178" s="165"/>
      <c r="E178" s="116"/>
      <c r="F178" s="132"/>
    </row>
    <row r="179" spans="1:6" ht="55.2">
      <c r="A179" s="146" t="s">
        <v>608</v>
      </c>
      <c r="B179" s="100" t="s">
        <v>609</v>
      </c>
      <c r="C179" s="578" t="s">
        <v>9</v>
      </c>
      <c r="D179" s="102">
        <v>2</v>
      </c>
      <c r="E179" s="579"/>
      <c r="F179" s="103">
        <f>D179*E179</f>
        <v>0</v>
      </c>
    </row>
    <row r="180" spans="1:6" ht="13.8">
      <c r="A180" s="117"/>
      <c r="B180" s="113"/>
      <c r="C180" s="581"/>
      <c r="D180" s="165"/>
      <c r="E180" s="116"/>
      <c r="F180" s="132"/>
    </row>
    <row r="181" spans="1:6" ht="27.6">
      <c r="A181" s="146" t="s">
        <v>610</v>
      </c>
      <c r="B181" s="100" t="s">
        <v>611</v>
      </c>
      <c r="C181" s="578" t="s">
        <v>9</v>
      </c>
      <c r="D181" s="102">
        <v>1</v>
      </c>
      <c r="E181" s="579"/>
      <c r="F181" s="103">
        <f>D181*E181</f>
        <v>0</v>
      </c>
    </row>
    <row r="182" spans="1:6" ht="13.8">
      <c r="A182" s="117"/>
      <c r="B182" s="113"/>
      <c r="C182" s="580"/>
      <c r="D182" s="165"/>
      <c r="E182" s="116"/>
      <c r="F182" s="132"/>
    </row>
    <row r="183" spans="1:6" ht="234.6">
      <c r="A183" s="586" t="s">
        <v>612</v>
      </c>
      <c r="B183" s="521" t="s">
        <v>613</v>
      </c>
      <c r="C183" s="587"/>
      <c r="D183" s="508"/>
      <c r="E183" s="588"/>
      <c r="F183" s="522"/>
    </row>
    <row r="184" spans="1:6" ht="297.60000000000002" customHeight="1">
      <c r="A184" s="589"/>
      <c r="B184" s="590" t="s">
        <v>614</v>
      </c>
      <c r="C184" s="591" t="s">
        <v>9</v>
      </c>
      <c r="D184" s="506">
        <v>1</v>
      </c>
      <c r="E184" s="592"/>
      <c r="F184" s="593">
        <f>D184*E184</f>
        <v>0</v>
      </c>
    </row>
    <row r="185" spans="1:6" ht="13.8">
      <c r="A185" s="117"/>
      <c r="B185" s="113"/>
      <c r="C185" s="580"/>
      <c r="D185" s="165"/>
      <c r="E185" s="116"/>
      <c r="F185" s="132"/>
    </row>
    <row r="186" spans="1:6" ht="234.6">
      <c r="A186" s="586" t="s">
        <v>615</v>
      </c>
      <c r="B186" s="521" t="s">
        <v>616</v>
      </c>
      <c r="C186" s="587"/>
      <c r="D186" s="508"/>
      <c r="E186" s="588"/>
      <c r="F186" s="522"/>
    </row>
    <row r="187" spans="1:6" ht="248.4">
      <c r="A187" s="589"/>
      <c r="B187" s="590" t="s">
        <v>617</v>
      </c>
      <c r="C187" s="591" t="s">
        <v>9</v>
      </c>
      <c r="D187" s="506">
        <v>1</v>
      </c>
      <c r="E187" s="592"/>
      <c r="F187" s="593">
        <f>D187*E187</f>
        <v>0</v>
      </c>
    </row>
    <row r="188" spans="1:6" ht="13.8">
      <c r="A188" s="117"/>
      <c r="B188" s="113"/>
      <c r="C188" s="580"/>
      <c r="D188" s="165"/>
      <c r="E188" s="116"/>
      <c r="F188" s="132"/>
    </row>
    <row r="189" spans="1:6" ht="27.6">
      <c r="A189" s="146" t="s">
        <v>618</v>
      </c>
      <c r="B189" s="100" t="s">
        <v>619</v>
      </c>
      <c r="C189" s="578" t="s">
        <v>9</v>
      </c>
      <c r="D189" s="102">
        <v>1</v>
      </c>
      <c r="E189" s="579"/>
      <c r="F189" s="103">
        <f>D189*E189</f>
        <v>0</v>
      </c>
    </row>
    <row r="190" spans="1:6" ht="13.8">
      <c r="A190" s="117"/>
      <c r="B190" s="113"/>
      <c r="C190" s="580"/>
      <c r="D190" s="165"/>
      <c r="E190" s="116"/>
      <c r="F190" s="132"/>
    </row>
    <row r="191" spans="1:6" ht="27.6">
      <c r="A191" s="146" t="s">
        <v>620</v>
      </c>
      <c r="B191" s="100" t="s">
        <v>621</v>
      </c>
      <c r="C191" s="578" t="s">
        <v>9</v>
      </c>
      <c r="D191" s="102">
        <v>1</v>
      </c>
      <c r="E191" s="579"/>
      <c r="F191" s="103">
        <f>D191*E191</f>
        <v>0</v>
      </c>
    </row>
    <row r="192" spans="1:6" ht="13.8">
      <c r="A192" s="117"/>
      <c r="B192" s="113"/>
      <c r="C192" s="580"/>
      <c r="D192" s="165"/>
      <c r="E192" s="116"/>
      <c r="F192" s="132"/>
    </row>
    <row r="193" spans="1:6" ht="55.2">
      <c r="A193" s="146" t="s">
        <v>622</v>
      </c>
      <c r="B193" s="100" t="s">
        <v>623</v>
      </c>
      <c r="C193" s="578" t="s">
        <v>9</v>
      </c>
      <c r="D193" s="102">
        <v>1</v>
      </c>
      <c r="E193" s="579"/>
      <c r="F193" s="103">
        <f>D193*E193</f>
        <v>0</v>
      </c>
    </row>
    <row r="194" spans="1:6" ht="13.8">
      <c r="A194" s="117"/>
      <c r="B194" s="113"/>
      <c r="C194" s="580"/>
      <c r="D194" s="165"/>
      <c r="E194" s="116"/>
      <c r="F194" s="132"/>
    </row>
    <row r="195" spans="1:6" ht="55.2">
      <c r="A195" s="105" t="s">
        <v>624</v>
      </c>
      <c r="B195" s="140" t="s">
        <v>625</v>
      </c>
      <c r="C195" s="578" t="s">
        <v>230</v>
      </c>
      <c r="D195" s="102">
        <v>1</v>
      </c>
      <c r="E195" s="579"/>
      <c r="F195" s="103">
        <f>D195*E195</f>
        <v>0</v>
      </c>
    </row>
    <row r="196" spans="1:6" ht="13.8">
      <c r="A196" s="594"/>
      <c r="B196" s="595"/>
      <c r="C196" s="24"/>
      <c r="D196" s="596"/>
      <c r="E196" s="597"/>
      <c r="F196" s="598"/>
    </row>
    <row r="197" spans="1:6" ht="13.8">
      <c r="A197" s="568"/>
      <c r="B197" s="568" t="s">
        <v>626</v>
      </c>
      <c r="C197" s="570"/>
      <c r="D197" s="570"/>
      <c r="E197" s="571"/>
      <c r="F197" s="572">
        <f>SUM(F157:F196)</f>
        <v>0</v>
      </c>
    </row>
    <row r="198" spans="1:6">
      <c r="B198" s="686"/>
    </row>
    <row r="199" spans="1:6" ht="13.8">
      <c r="A199" s="498" t="s">
        <v>627</v>
      </c>
      <c r="B199" s="686"/>
      <c r="F199" s="542">
        <f>F197</f>
        <v>0</v>
      </c>
    </row>
    <row r="200" spans="1:6">
      <c r="B200" s="686"/>
    </row>
    <row r="201" spans="1:6">
      <c r="B201" s="686"/>
    </row>
    <row r="202" spans="1:6" ht="13.8">
      <c r="A202" s="141"/>
      <c r="B202" s="116"/>
      <c r="C202" s="132"/>
      <c r="D202" s="132"/>
      <c r="E202" s="142"/>
      <c r="F202" s="141"/>
    </row>
    <row r="203" spans="1:6" ht="13.8">
      <c r="A203" s="112"/>
      <c r="B203" s="113"/>
      <c r="C203" s="114"/>
      <c r="D203" s="115"/>
      <c r="E203" s="116"/>
      <c r="F203" s="117"/>
    </row>
    <row r="204" spans="1:6" ht="13.8">
      <c r="A204" s="118" t="s">
        <v>315</v>
      </c>
      <c r="B204" s="663" t="s">
        <v>316</v>
      </c>
      <c r="C204" s="118" t="s">
        <v>317</v>
      </c>
      <c r="D204" s="118" t="s">
        <v>286</v>
      </c>
      <c r="E204" s="118" t="s">
        <v>318</v>
      </c>
      <c r="F204" s="118" t="s">
        <v>319</v>
      </c>
    </row>
    <row r="205" spans="1:6" ht="13.8">
      <c r="A205" s="599">
        <v>1</v>
      </c>
      <c r="B205" s="663">
        <f>+A205+1</f>
        <v>2</v>
      </c>
      <c r="C205" s="110">
        <v>3</v>
      </c>
      <c r="D205" s="600">
        <f>+C205+1</f>
        <v>4</v>
      </c>
      <c r="E205" s="600">
        <v>5</v>
      </c>
      <c r="F205" s="110">
        <f>+E205+1</f>
        <v>6</v>
      </c>
    </row>
    <row r="206" spans="1:6" ht="13.8">
      <c r="A206" s="112"/>
      <c r="B206" s="113"/>
      <c r="C206" s="114"/>
      <c r="D206" s="165"/>
      <c r="E206" s="577"/>
      <c r="F206" s="132"/>
    </row>
    <row r="207" spans="1:6" ht="13.8">
      <c r="A207" s="498" t="s">
        <v>628</v>
      </c>
      <c r="B207" s="113"/>
      <c r="C207" s="114"/>
      <c r="D207" s="165"/>
      <c r="E207" s="577"/>
      <c r="F207" s="132"/>
    </row>
    <row r="208" spans="1:6" ht="13.8">
      <c r="A208" s="601"/>
      <c r="B208" s="693"/>
      <c r="C208" s="602"/>
      <c r="D208" s="603"/>
      <c r="E208" s="604"/>
      <c r="F208" s="605"/>
    </row>
    <row r="209" spans="1:6" ht="124.2">
      <c r="A209" s="606"/>
      <c r="B209" s="607" t="s">
        <v>629</v>
      </c>
      <c r="C209" s="608"/>
      <c r="D209" s="609"/>
      <c r="E209" s="610"/>
      <c r="F209" s="610"/>
    </row>
    <row r="210" spans="1:6" ht="13.8">
      <c r="A210" s="606"/>
      <c r="B210" s="113"/>
      <c r="C210" s="602"/>
      <c r="D210" s="611"/>
      <c r="E210" s="612"/>
      <c r="F210" s="610"/>
    </row>
    <row r="211" spans="1:6" ht="27.6">
      <c r="A211" s="613"/>
      <c r="B211" s="644" t="s">
        <v>630</v>
      </c>
      <c r="C211" s="602"/>
      <c r="D211" s="611"/>
      <c r="E211" s="612"/>
      <c r="F211" s="610"/>
    </row>
    <row r="212" spans="1:6" ht="13.8">
      <c r="A212" s="527"/>
      <c r="B212" s="113"/>
      <c r="C212" s="141"/>
      <c r="D212" s="614"/>
      <c r="E212" s="615"/>
      <c r="F212" s="616"/>
    </row>
    <row r="213" spans="1:6" ht="13.8">
      <c r="A213" s="617"/>
      <c r="B213" s="644" t="s">
        <v>631</v>
      </c>
      <c r="C213" s="132"/>
      <c r="D213" s="132"/>
      <c r="E213" s="132"/>
      <c r="F213" s="132"/>
    </row>
    <row r="214" spans="1:6" ht="13.8">
      <c r="A214" s="617"/>
      <c r="B214" s="694"/>
      <c r="C214" s="585"/>
      <c r="D214" s="585"/>
      <c r="E214" s="585"/>
      <c r="F214" s="585"/>
    </row>
    <row r="215" spans="1:6" ht="69">
      <c r="A215" s="618"/>
      <c r="B215" s="607" t="s">
        <v>632</v>
      </c>
      <c r="C215" s="585"/>
      <c r="D215" s="585"/>
      <c r="E215" s="585"/>
      <c r="F215" s="585"/>
    </row>
    <row r="216" spans="1:6" ht="124.2">
      <c r="A216" s="585"/>
      <c r="B216" s="619" t="s">
        <v>348</v>
      </c>
      <c r="C216" s="585"/>
      <c r="D216" s="585"/>
      <c r="E216" s="585"/>
      <c r="F216" s="585"/>
    </row>
    <row r="217" spans="1:6" ht="55.2">
      <c r="A217" s="585"/>
      <c r="B217" s="619" t="s">
        <v>633</v>
      </c>
      <c r="C217" s="585"/>
      <c r="D217" s="585"/>
      <c r="E217" s="585"/>
      <c r="F217" s="585"/>
    </row>
    <row r="218" spans="1:6" ht="27.6">
      <c r="A218" s="585"/>
      <c r="B218" s="619" t="s">
        <v>349</v>
      </c>
      <c r="C218" s="585"/>
      <c r="D218" s="585"/>
      <c r="E218" s="585"/>
      <c r="F218" s="585"/>
    </row>
    <row r="219" spans="1:6" ht="69">
      <c r="A219" s="585"/>
      <c r="B219" s="619" t="s">
        <v>350</v>
      </c>
      <c r="C219" s="585"/>
      <c r="D219" s="585"/>
      <c r="E219" s="585"/>
      <c r="F219" s="585"/>
    </row>
    <row r="220" spans="1:6" ht="13.8">
      <c r="A220" s="585" t="s">
        <v>351</v>
      </c>
      <c r="B220" s="116"/>
      <c r="C220" s="132"/>
      <c r="D220" s="132"/>
      <c r="E220" s="132"/>
      <c r="F220" s="132"/>
    </row>
    <row r="221" spans="1:6" ht="13.8">
      <c r="A221" s="586" t="s">
        <v>634</v>
      </c>
      <c r="B221" s="620" t="s">
        <v>635</v>
      </c>
      <c r="C221" s="501"/>
      <c r="D221" s="522"/>
      <c r="E221" s="522"/>
      <c r="F221" s="522"/>
    </row>
    <row r="222" spans="1:6" ht="13.8">
      <c r="A222" s="621"/>
      <c r="B222" s="622"/>
      <c r="C222" s="510"/>
      <c r="D222" s="623"/>
      <c r="E222" s="623"/>
      <c r="F222" s="623"/>
    </row>
    <row r="223" spans="1:6" ht="13.8">
      <c r="A223" s="621"/>
      <c r="B223" s="622" t="s">
        <v>353</v>
      </c>
      <c r="C223" s="510"/>
      <c r="D223" s="623"/>
      <c r="E223" s="623"/>
      <c r="F223" s="623"/>
    </row>
    <row r="224" spans="1:6" ht="13.8">
      <c r="A224" s="621"/>
      <c r="B224" s="622" t="s">
        <v>636</v>
      </c>
      <c r="C224" s="510"/>
      <c r="D224" s="623"/>
      <c r="E224" s="623"/>
      <c r="F224" s="623"/>
    </row>
    <row r="225" spans="1:6" ht="27.6">
      <c r="A225" s="621"/>
      <c r="B225" s="622" t="s">
        <v>637</v>
      </c>
      <c r="C225" s="510"/>
      <c r="D225" s="623"/>
      <c r="E225" s="623"/>
      <c r="F225" s="623"/>
    </row>
    <row r="226" spans="1:6" ht="13.8">
      <c r="A226" s="621"/>
      <c r="B226" s="622" t="s">
        <v>638</v>
      </c>
      <c r="C226" s="510"/>
      <c r="D226" s="623"/>
      <c r="E226" s="623"/>
      <c r="F226" s="623"/>
    </row>
    <row r="227" spans="1:6" ht="13.8">
      <c r="A227" s="621"/>
      <c r="B227" s="622" t="s">
        <v>354</v>
      </c>
      <c r="C227" s="510"/>
      <c r="D227" s="623"/>
      <c r="E227" s="623"/>
      <c r="F227" s="623"/>
    </row>
    <row r="228" spans="1:6" ht="13.8">
      <c r="A228" s="621"/>
      <c r="B228" s="622" t="s">
        <v>355</v>
      </c>
      <c r="C228" s="510"/>
      <c r="D228" s="623"/>
      <c r="E228" s="623"/>
      <c r="F228" s="623"/>
    </row>
    <row r="229" spans="1:6" ht="13.8">
      <c r="A229" s="621"/>
      <c r="B229" s="622" t="s">
        <v>639</v>
      </c>
      <c r="C229" s="510"/>
      <c r="D229" s="623"/>
      <c r="E229" s="623"/>
      <c r="F229" s="623"/>
    </row>
    <row r="230" spans="1:6" ht="27.6">
      <c r="A230" s="621"/>
      <c r="B230" s="622" t="s">
        <v>640</v>
      </c>
      <c r="C230" s="510"/>
      <c r="D230" s="623"/>
      <c r="E230" s="623"/>
      <c r="F230" s="623"/>
    </row>
    <row r="231" spans="1:6" ht="13.8">
      <c r="A231" s="621"/>
      <c r="B231" s="622" t="s">
        <v>641</v>
      </c>
      <c r="C231" s="510"/>
      <c r="D231" s="623"/>
      <c r="E231" s="623"/>
      <c r="F231" s="623"/>
    </row>
    <row r="232" spans="1:6" ht="13.8">
      <c r="A232" s="621"/>
      <c r="B232" s="622" t="s">
        <v>356</v>
      </c>
      <c r="C232" s="510"/>
      <c r="D232" s="623"/>
      <c r="E232" s="623"/>
      <c r="F232" s="623"/>
    </row>
    <row r="233" spans="1:6" ht="13.8">
      <c r="A233" s="621"/>
      <c r="B233" s="622" t="s">
        <v>642</v>
      </c>
      <c r="C233" s="510"/>
      <c r="D233" s="623"/>
      <c r="E233" s="623"/>
      <c r="F233" s="623"/>
    </row>
    <row r="234" spans="1:6" ht="13.8">
      <c r="A234" s="621"/>
      <c r="B234" s="622" t="s">
        <v>357</v>
      </c>
      <c r="C234" s="510"/>
      <c r="D234" s="623"/>
      <c r="E234" s="623"/>
      <c r="F234" s="623"/>
    </row>
    <row r="235" spans="1:6" ht="13.8">
      <c r="A235" s="621"/>
      <c r="B235" s="622" t="s">
        <v>643</v>
      </c>
      <c r="C235" s="510"/>
      <c r="D235" s="623"/>
      <c r="E235" s="623"/>
      <c r="F235" s="623"/>
    </row>
    <row r="236" spans="1:6" ht="13.8">
      <c r="A236" s="621"/>
      <c r="B236" s="622" t="s">
        <v>644</v>
      </c>
      <c r="C236" s="510"/>
      <c r="D236" s="623"/>
      <c r="E236" s="623"/>
      <c r="F236" s="623"/>
    </row>
    <row r="237" spans="1:6" ht="13.8">
      <c r="A237" s="621"/>
      <c r="B237" s="622" t="s">
        <v>645</v>
      </c>
      <c r="C237" s="510"/>
      <c r="D237" s="623"/>
      <c r="E237" s="623"/>
      <c r="F237" s="623"/>
    </row>
    <row r="238" spans="1:6" ht="13.8">
      <c r="A238" s="621"/>
      <c r="B238" s="622" t="s">
        <v>360</v>
      </c>
      <c r="C238" s="510"/>
      <c r="D238" s="623"/>
      <c r="E238" s="623"/>
      <c r="F238" s="623"/>
    </row>
    <row r="239" spans="1:6" ht="13.8">
      <c r="A239" s="621"/>
      <c r="B239" s="622" t="s">
        <v>361</v>
      </c>
      <c r="C239" s="510"/>
      <c r="D239" s="623"/>
      <c r="E239" s="623"/>
      <c r="F239" s="623"/>
    </row>
    <row r="240" spans="1:6" ht="13.8">
      <c r="A240" s="621"/>
      <c r="B240" s="622" t="s">
        <v>646</v>
      </c>
      <c r="C240" s="510"/>
      <c r="D240" s="623"/>
      <c r="E240" s="623"/>
      <c r="F240" s="623"/>
    </row>
    <row r="241" spans="1:6" ht="13.8">
      <c r="A241" s="621"/>
      <c r="B241" s="622" t="s">
        <v>647</v>
      </c>
      <c r="C241" s="510"/>
      <c r="D241" s="623"/>
      <c r="E241" s="623"/>
      <c r="F241" s="623"/>
    </row>
    <row r="242" spans="1:6" ht="13.8">
      <c r="A242" s="621"/>
      <c r="B242" s="622" t="s">
        <v>648</v>
      </c>
      <c r="C242" s="510"/>
      <c r="D242" s="623"/>
      <c r="E242" s="623"/>
      <c r="F242" s="623"/>
    </row>
    <row r="243" spans="1:6" ht="13.8">
      <c r="A243" s="621"/>
      <c r="B243" s="622" t="s">
        <v>649</v>
      </c>
      <c r="C243" s="510"/>
      <c r="D243" s="623"/>
      <c r="E243" s="623"/>
      <c r="F243" s="623"/>
    </row>
    <row r="244" spans="1:6" ht="13.8">
      <c r="A244" s="621"/>
      <c r="B244" s="622" t="s">
        <v>650</v>
      </c>
      <c r="C244" s="510"/>
      <c r="D244" s="623"/>
      <c r="E244" s="623"/>
      <c r="F244" s="623"/>
    </row>
    <row r="245" spans="1:6" ht="13.8">
      <c r="A245" s="621"/>
      <c r="B245" s="622" t="s">
        <v>362</v>
      </c>
      <c r="C245" s="510"/>
      <c r="D245" s="623"/>
      <c r="E245" s="623"/>
      <c r="F245" s="623"/>
    </row>
    <row r="246" spans="1:6" ht="13.8">
      <c r="A246" s="621"/>
      <c r="B246" s="622" t="s">
        <v>363</v>
      </c>
      <c r="C246" s="510"/>
      <c r="D246" s="623"/>
      <c r="E246" s="623"/>
      <c r="F246" s="623"/>
    </row>
    <row r="247" spans="1:6" ht="13.8">
      <c r="A247" s="624"/>
      <c r="B247" s="625" t="s">
        <v>364</v>
      </c>
      <c r="C247" s="505" t="s">
        <v>9</v>
      </c>
      <c r="D247" s="505">
        <v>1</v>
      </c>
      <c r="E247" s="626"/>
      <c r="F247" s="626">
        <f>D247*E247</f>
        <v>0</v>
      </c>
    </row>
    <row r="248" spans="1:6" ht="13.8">
      <c r="A248" s="585" t="s">
        <v>351</v>
      </c>
      <c r="B248" s="116"/>
      <c r="C248" s="114"/>
      <c r="D248" s="132"/>
      <c r="E248" s="132"/>
      <c r="F248" s="132"/>
    </row>
    <row r="249" spans="1:6" ht="13.8">
      <c r="A249" s="617"/>
      <c r="B249" s="644" t="s">
        <v>651</v>
      </c>
      <c r="C249" s="114"/>
      <c r="D249" s="132"/>
      <c r="E249" s="132"/>
      <c r="F249" s="132"/>
    </row>
    <row r="250" spans="1:6" ht="13.8">
      <c r="A250" s="617"/>
      <c r="B250" s="644"/>
      <c r="C250" s="114"/>
      <c r="D250" s="132"/>
      <c r="E250" s="132"/>
      <c r="F250" s="132"/>
    </row>
    <row r="251" spans="1:6" ht="96.6">
      <c r="A251" s="618"/>
      <c r="B251" s="607" t="s">
        <v>652</v>
      </c>
      <c r="C251" s="114"/>
      <c r="D251" s="132"/>
      <c r="E251" s="132"/>
      <c r="F251" s="132"/>
    </row>
    <row r="252" spans="1:6" ht="13.8">
      <c r="A252" s="585" t="s">
        <v>351</v>
      </c>
      <c r="B252" s="116"/>
      <c r="C252" s="114"/>
      <c r="D252" s="132"/>
      <c r="E252" s="132"/>
      <c r="F252" s="132"/>
    </row>
    <row r="253" spans="1:6" ht="13.8">
      <c r="A253" s="586" t="s">
        <v>653</v>
      </c>
      <c r="B253" s="620" t="s">
        <v>654</v>
      </c>
      <c r="C253" s="501"/>
      <c r="D253" s="522"/>
      <c r="E253" s="522"/>
      <c r="F253" s="522"/>
    </row>
    <row r="254" spans="1:6" ht="13.8">
      <c r="A254" s="670"/>
      <c r="B254" s="622" t="s">
        <v>366</v>
      </c>
      <c r="C254" s="510"/>
      <c r="D254" s="623"/>
      <c r="E254" s="623"/>
      <c r="F254" s="623"/>
    </row>
    <row r="255" spans="1:6" ht="13.8">
      <c r="A255" s="670"/>
      <c r="B255" s="622" t="s">
        <v>655</v>
      </c>
      <c r="C255" s="510"/>
      <c r="D255" s="623"/>
      <c r="E255" s="623"/>
      <c r="F255" s="623"/>
    </row>
    <row r="256" spans="1:6" ht="13.8">
      <c r="A256" s="670"/>
      <c r="B256" s="622" t="s">
        <v>656</v>
      </c>
      <c r="C256" s="510"/>
      <c r="D256" s="623"/>
      <c r="E256" s="623"/>
      <c r="F256" s="623"/>
    </row>
    <row r="257" spans="1:6" ht="13.8">
      <c r="A257" s="670"/>
      <c r="B257" s="622" t="s">
        <v>657</v>
      </c>
      <c r="C257" s="510"/>
      <c r="D257" s="623"/>
      <c r="E257" s="623"/>
      <c r="F257" s="623"/>
    </row>
    <row r="258" spans="1:6" ht="13.8">
      <c r="A258" s="670"/>
      <c r="B258" s="622" t="s">
        <v>367</v>
      </c>
      <c r="C258" s="510"/>
      <c r="D258" s="623"/>
      <c r="E258" s="623"/>
      <c r="F258" s="623"/>
    </row>
    <row r="259" spans="1:6" ht="13.8">
      <c r="A259" s="670"/>
      <c r="B259" s="622" t="s">
        <v>368</v>
      </c>
      <c r="C259" s="510"/>
      <c r="D259" s="623"/>
      <c r="E259" s="623"/>
      <c r="F259" s="623"/>
    </row>
    <row r="260" spans="1:6" ht="13.8">
      <c r="A260" s="670"/>
      <c r="B260" s="622" t="s">
        <v>369</v>
      </c>
      <c r="C260" s="510"/>
      <c r="D260" s="623"/>
      <c r="E260" s="623"/>
      <c r="F260" s="623"/>
    </row>
    <row r="261" spans="1:6" ht="13.8">
      <c r="A261" s="589"/>
      <c r="B261" s="625" t="s">
        <v>364</v>
      </c>
      <c r="C261" s="505" t="s">
        <v>9</v>
      </c>
      <c r="D261" s="505">
        <v>2</v>
      </c>
      <c r="E261" s="626"/>
      <c r="F261" s="626">
        <f>D261*E261</f>
        <v>0</v>
      </c>
    </row>
    <row r="262" spans="1:6" ht="13.8">
      <c r="A262" s="132" t="s">
        <v>351</v>
      </c>
      <c r="B262" s="116"/>
      <c r="C262" s="114"/>
      <c r="D262" s="132"/>
      <c r="E262" s="132"/>
      <c r="F262" s="132"/>
    </row>
    <row r="263" spans="1:6" ht="13.8">
      <c r="A263" s="586" t="s">
        <v>658</v>
      </c>
      <c r="B263" s="620" t="s">
        <v>659</v>
      </c>
      <c r="C263" s="501"/>
      <c r="D263" s="522"/>
      <c r="E263" s="522"/>
      <c r="F263" s="522"/>
    </row>
    <row r="264" spans="1:6" ht="13.8">
      <c r="A264" s="670"/>
      <c r="B264" s="622" t="s">
        <v>366</v>
      </c>
      <c r="C264" s="510"/>
      <c r="D264" s="623"/>
      <c r="E264" s="623"/>
      <c r="F264" s="623"/>
    </row>
    <row r="265" spans="1:6" ht="13.8">
      <c r="A265" s="670"/>
      <c r="B265" s="622" t="s">
        <v>660</v>
      </c>
      <c r="C265" s="510"/>
      <c r="D265" s="623"/>
      <c r="E265" s="623"/>
      <c r="F265" s="623"/>
    </row>
    <row r="266" spans="1:6" ht="13.8">
      <c r="A266" s="670"/>
      <c r="B266" s="622" t="s">
        <v>661</v>
      </c>
      <c r="C266" s="510"/>
      <c r="D266" s="623"/>
      <c r="E266" s="623"/>
      <c r="F266" s="623"/>
    </row>
    <row r="267" spans="1:6" ht="13.8">
      <c r="A267" s="670"/>
      <c r="B267" s="622" t="s">
        <v>371</v>
      </c>
      <c r="C267" s="510"/>
      <c r="D267" s="623"/>
      <c r="E267" s="623"/>
      <c r="F267" s="623"/>
    </row>
    <row r="268" spans="1:6" ht="13.8">
      <c r="A268" s="670"/>
      <c r="B268" s="622" t="s">
        <v>367</v>
      </c>
      <c r="C268" s="510"/>
      <c r="D268" s="623"/>
      <c r="E268" s="623"/>
      <c r="F268" s="623"/>
    </row>
    <row r="269" spans="1:6" ht="13.8">
      <c r="A269" s="670"/>
      <c r="B269" s="622" t="s">
        <v>368</v>
      </c>
      <c r="C269" s="510"/>
      <c r="D269" s="623"/>
      <c r="E269" s="623"/>
      <c r="F269" s="623"/>
    </row>
    <row r="270" spans="1:6" ht="13.8">
      <c r="A270" s="670"/>
      <c r="B270" s="622" t="s">
        <v>369</v>
      </c>
      <c r="C270" s="510"/>
      <c r="D270" s="623"/>
      <c r="E270" s="623"/>
      <c r="F270" s="623"/>
    </row>
    <row r="271" spans="1:6" ht="13.8">
      <c r="A271" s="589"/>
      <c r="B271" s="625" t="s">
        <v>364</v>
      </c>
      <c r="C271" s="505" t="s">
        <v>9</v>
      </c>
      <c r="D271" s="505">
        <v>2</v>
      </c>
      <c r="E271" s="626"/>
      <c r="F271" s="626">
        <f>D271*E271</f>
        <v>0</v>
      </c>
    </row>
    <row r="272" spans="1:6" ht="13.8">
      <c r="A272" s="117"/>
      <c r="B272" s="619"/>
      <c r="C272" s="627"/>
      <c r="D272" s="114"/>
      <c r="E272" s="539"/>
      <c r="F272" s="539"/>
    </row>
    <row r="273" spans="1:6" ht="13.8">
      <c r="A273" s="586" t="s">
        <v>662</v>
      </c>
      <c r="B273" s="620" t="s">
        <v>663</v>
      </c>
      <c r="C273" s="628"/>
      <c r="D273" s="629"/>
      <c r="E273" s="630"/>
      <c r="F273" s="631"/>
    </row>
    <row r="274" spans="1:6" ht="13.8">
      <c r="A274" s="670"/>
      <c r="B274" s="622" t="s">
        <v>664</v>
      </c>
      <c r="C274" s="143"/>
      <c r="D274" s="632"/>
      <c r="E274" s="633"/>
      <c r="F274" s="634"/>
    </row>
    <row r="275" spans="1:6" ht="13.8">
      <c r="A275" s="670"/>
      <c r="B275" s="622" t="s">
        <v>372</v>
      </c>
      <c r="C275" s="143"/>
      <c r="D275" s="632"/>
      <c r="E275" s="633"/>
      <c r="F275" s="634"/>
    </row>
    <row r="276" spans="1:6" ht="13.8">
      <c r="A276" s="670"/>
      <c r="B276" s="622" t="s">
        <v>355</v>
      </c>
      <c r="C276" s="143"/>
      <c r="D276" s="632"/>
      <c r="E276" s="633"/>
      <c r="F276" s="634"/>
    </row>
    <row r="277" spans="1:6" ht="13.8">
      <c r="A277" s="670"/>
      <c r="B277" s="622" t="s">
        <v>665</v>
      </c>
      <c r="C277" s="143"/>
      <c r="D277" s="632"/>
      <c r="E277" s="633"/>
      <c r="F277" s="634"/>
    </row>
    <row r="278" spans="1:6" ht="13.8">
      <c r="A278" s="670"/>
      <c r="B278" s="622" t="s">
        <v>358</v>
      </c>
      <c r="C278" s="143"/>
      <c r="D278" s="632"/>
      <c r="E278" s="633"/>
      <c r="F278" s="634"/>
    </row>
    <row r="279" spans="1:6" ht="13.8">
      <c r="A279" s="670"/>
      <c r="B279" s="622" t="s">
        <v>359</v>
      </c>
      <c r="C279" s="143"/>
      <c r="D279" s="632"/>
      <c r="E279" s="633"/>
      <c r="F279" s="634"/>
    </row>
    <row r="280" spans="1:6" ht="13.8">
      <c r="A280" s="670"/>
      <c r="B280" s="622" t="s">
        <v>373</v>
      </c>
      <c r="C280" s="143"/>
      <c r="D280" s="632"/>
      <c r="E280" s="633"/>
      <c r="F280" s="634"/>
    </row>
    <row r="281" spans="1:6" ht="13.8">
      <c r="A281" s="589"/>
      <c r="B281" s="625" t="s">
        <v>374</v>
      </c>
      <c r="C281" s="635" t="s">
        <v>9</v>
      </c>
      <c r="D281" s="636">
        <v>1</v>
      </c>
      <c r="E281" s="637"/>
      <c r="F281" s="638">
        <f>D281*E281</f>
        <v>0</v>
      </c>
    </row>
    <row r="282" spans="1:6" ht="13.8">
      <c r="A282" s="117"/>
      <c r="B282" s="619"/>
      <c r="C282" s="602"/>
      <c r="D282" s="639"/>
      <c r="E282" s="640"/>
      <c r="F282" s="616"/>
    </row>
    <row r="283" spans="1:6" ht="27.6">
      <c r="A283" s="104"/>
      <c r="B283" s="666" t="s">
        <v>666</v>
      </c>
      <c r="C283" s="641"/>
      <c r="D283" s="641"/>
      <c r="E283" s="642"/>
      <c r="F283" s="642">
        <f>SUM(F221:F282)</f>
        <v>0</v>
      </c>
    </row>
    <row r="284" spans="1:6" ht="13.8">
      <c r="A284" s="618"/>
      <c r="B284" s="619"/>
      <c r="C284" s="602"/>
      <c r="D284" s="639"/>
      <c r="E284" s="640"/>
      <c r="F284" s="616"/>
    </row>
    <row r="285" spans="1:6" ht="13.8">
      <c r="A285" s="117"/>
      <c r="B285" s="619"/>
      <c r="C285" s="602"/>
      <c r="D285" s="639"/>
      <c r="E285" s="640"/>
      <c r="F285" s="616"/>
    </row>
    <row r="286" spans="1:6" ht="13.8">
      <c r="A286" s="643"/>
      <c r="B286" s="644" t="s">
        <v>667</v>
      </c>
      <c r="C286" s="132"/>
      <c r="D286" s="132"/>
      <c r="E286" s="132"/>
      <c r="F286" s="132"/>
    </row>
    <row r="287" spans="1:6" ht="13.8">
      <c r="A287" s="643"/>
      <c r="B287" s="644"/>
      <c r="C287" s="132"/>
      <c r="D287" s="132"/>
      <c r="E287" s="132"/>
      <c r="F287" s="132"/>
    </row>
    <row r="288" spans="1:6" ht="13.8">
      <c r="A288" s="117"/>
      <c r="B288" s="644" t="s">
        <v>668</v>
      </c>
      <c r="C288" s="132"/>
      <c r="D288" s="132"/>
      <c r="E288" s="132"/>
      <c r="F288" s="132"/>
    </row>
    <row r="289" spans="1:6" ht="13.8">
      <c r="A289" s="117"/>
      <c r="B289" s="644"/>
      <c r="C289" s="132"/>
      <c r="D289" s="132"/>
      <c r="E289" s="132"/>
      <c r="F289" s="132"/>
    </row>
    <row r="290" spans="1:6" ht="82.8">
      <c r="A290" s="146" t="s">
        <v>669</v>
      </c>
      <c r="B290" s="147" t="s">
        <v>670</v>
      </c>
      <c r="C290" s="645" t="s">
        <v>9</v>
      </c>
      <c r="D290" s="101">
        <v>5</v>
      </c>
      <c r="E290" s="111"/>
      <c r="F290" s="111">
        <f>D290*E290</f>
        <v>0</v>
      </c>
    </row>
    <row r="291" spans="1:6" ht="13.8">
      <c r="A291" s="117"/>
      <c r="B291" s="619"/>
      <c r="C291" s="627"/>
      <c r="D291" s="114"/>
      <c r="E291" s="539"/>
      <c r="F291" s="539"/>
    </row>
    <row r="292" spans="1:6" ht="13.8">
      <c r="A292" s="104"/>
      <c r="B292" s="666" t="s">
        <v>671</v>
      </c>
      <c r="C292" s="641"/>
      <c r="D292" s="641"/>
      <c r="E292" s="642"/>
      <c r="F292" s="642">
        <f>SUM(F290:F291)</f>
        <v>0</v>
      </c>
    </row>
    <row r="293" spans="1:6" ht="13.8">
      <c r="A293" s="117"/>
      <c r="B293" s="619"/>
      <c r="C293" s="627"/>
      <c r="D293" s="114"/>
      <c r="E293" s="539"/>
      <c r="F293" s="539"/>
    </row>
    <row r="294" spans="1:6" ht="13.8">
      <c r="A294" s="132" t="s">
        <v>351</v>
      </c>
      <c r="B294" s="116"/>
      <c r="C294" s="132"/>
      <c r="D294" s="132"/>
      <c r="E294" s="132"/>
      <c r="F294" s="132"/>
    </row>
    <row r="295" spans="1:6" ht="13.8">
      <c r="A295" s="643"/>
      <c r="B295" s="644" t="s">
        <v>672</v>
      </c>
      <c r="C295" s="132"/>
      <c r="D295" s="132"/>
      <c r="E295" s="132"/>
      <c r="F295" s="132"/>
    </row>
    <row r="296" spans="1:6" ht="13.8">
      <c r="A296" s="643"/>
      <c r="B296" s="644"/>
      <c r="C296" s="132"/>
      <c r="D296" s="132"/>
      <c r="E296" s="132"/>
      <c r="F296" s="132"/>
    </row>
    <row r="297" spans="1:6" ht="13.8">
      <c r="A297" s="643"/>
      <c r="B297" s="644" t="s">
        <v>673</v>
      </c>
      <c r="C297" s="132"/>
      <c r="D297" s="132"/>
      <c r="E297" s="132"/>
      <c r="F297" s="132"/>
    </row>
    <row r="298" spans="1:6" ht="13.8">
      <c r="A298" s="643"/>
      <c r="B298" s="644"/>
      <c r="C298" s="132"/>
      <c r="D298" s="132"/>
      <c r="E298" s="132"/>
      <c r="F298" s="132"/>
    </row>
    <row r="299" spans="1:6" ht="41.4">
      <c r="A299" s="586" t="s">
        <v>674</v>
      </c>
      <c r="B299" s="672" t="s">
        <v>675</v>
      </c>
      <c r="C299" s="501"/>
      <c r="D299" s="522"/>
      <c r="E299" s="522"/>
      <c r="F299" s="522"/>
    </row>
    <row r="300" spans="1:6" ht="13.8">
      <c r="A300" s="670"/>
      <c r="B300" s="622" t="s">
        <v>676</v>
      </c>
      <c r="C300" s="510"/>
      <c r="D300" s="623"/>
      <c r="E300" s="623"/>
      <c r="F300" s="623"/>
    </row>
    <row r="301" spans="1:6" ht="13.8">
      <c r="A301" s="589"/>
      <c r="B301" s="625" t="s">
        <v>376</v>
      </c>
      <c r="C301" s="505" t="s">
        <v>9</v>
      </c>
      <c r="D301" s="505">
        <v>5</v>
      </c>
      <c r="E301" s="626"/>
      <c r="F301" s="626">
        <f>D301*E301</f>
        <v>0</v>
      </c>
    </row>
    <row r="302" spans="1:6" ht="13.8">
      <c r="A302" s="585" t="s">
        <v>351</v>
      </c>
      <c r="B302" s="584"/>
      <c r="C302" s="527"/>
      <c r="D302" s="585"/>
      <c r="E302" s="585"/>
      <c r="F302" s="585"/>
    </row>
    <row r="303" spans="1:6" ht="13.8">
      <c r="A303" s="618"/>
      <c r="B303" s="644" t="s">
        <v>677</v>
      </c>
      <c r="C303" s="527"/>
      <c r="D303" s="585"/>
      <c r="E303" s="585"/>
      <c r="F303" s="585"/>
    </row>
    <row r="304" spans="1:6" ht="13.8">
      <c r="A304" s="132" t="s">
        <v>351</v>
      </c>
      <c r="B304" s="116"/>
      <c r="C304" s="114"/>
      <c r="D304" s="132"/>
      <c r="E304" s="132"/>
      <c r="F304" s="132"/>
    </row>
    <row r="305" spans="1:6" ht="69">
      <c r="A305" s="146" t="s">
        <v>678</v>
      </c>
      <c r="B305" s="147" t="s">
        <v>377</v>
      </c>
      <c r="C305" s="101" t="s">
        <v>9</v>
      </c>
      <c r="D305" s="101">
        <v>1</v>
      </c>
      <c r="E305" s="111"/>
      <c r="F305" s="111">
        <f>D305*E305</f>
        <v>0</v>
      </c>
    </row>
    <row r="306" spans="1:6" ht="13.8">
      <c r="A306" s="117"/>
      <c r="B306" s="619"/>
      <c r="C306" s="114"/>
      <c r="D306" s="114"/>
      <c r="E306" s="539"/>
      <c r="F306" s="539"/>
    </row>
    <row r="307" spans="1:6" ht="55.2">
      <c r="A307" s="646" t="s">
        <v>679</v>
      </c>
      <c r="B307" s="647" t="s">
        <v>680</v>
      </c>
      <c r="C307" s="648"/>
      <c r="D307" s="501"/>
      <c r="E307" s="631"/>
      <c r="F307" s="631"/>
    </row>
    <row r="308" spans="1:6" ht="13.8">
      <c r="A308" s="510"/>
      <c r="B308" s="670" t="s">
        <v>378</v>
      </c>
      <c r="C308" s="144" t="s">
        <v>290</v>
      </c>
      <c r="D308" s="649">
        <v>40</v>
      </c>
      <c r="E308" s="634"/>
      <c r="F308" s="634">
        <f>D308*E308</f>
        <v>0</v>
      </c>
    </row>
    <row r="309" spans="1:6" ht="13.8">
      <c r="A309" s="505"/>
      <c r="B309" s="589" t="s">
        <v>379</v>
      </c>
      <c r="C309" s="650" t="s">
        <v>290</v>
      </c>
      <c r="D309" s="651">
        <v>20</v>
      </c>
      <c r="E309" s="638"/>
      <c r="F309" s="638">
        <f>D309*E309</f>
        <v>0</v>
      </c>
    </row>
    <row r="310" spans="1:6" ht="13.8">
      <c r="A310" s="114"/>
      <c r="B310" s="116"/>
      <c r="C310" s="141"/>
      <c r="D310" s="114"/>
      <c r="E310" s="616"/>
      <c r="F310" s="616"/>
    </row>
    <row r="311" spans="1:6" ht="69">
      <c r="A311" s="652" t="s">
        <v>681</v>
      </c>
      <c r="B311" s="647" t="s">
        <v>682</v>
      </c>
      <c r="C311" s="653"/>
      <c r="D311" s="654"/>
      <c r="E311" s="655"/>
      <c r="F311" s="656"/>
    </row>
    <row r="312" spans="1:6" ht="13.8">
      <c r="A312" s="657"/>
      <c r="B312" s="532" t="s">
        <v>380</v>
      </c>
      <c r="C312" s="650" t="s">
        <v>290</v>
      </c>
      <c r="D312" s="651">
        <v>15</v>
      </c>
      <c r="E312" s="638"/>
      <c r="F312" s="638">
        <f>D312*E312</f>
        <v>0</v>
      </c>
    </row>
    <row r="313" spans="1:6">
      <c r="A313" s="658"/>
      <c r="B313" s="695"/>
      <c r="C313" s="659"/>
      <c r="D313" s="660"/>
      <c r="E313" s="661"/>
      <c r="F313" s="662"/>
    </row>
    <row r="314" spans="1:6" ht="27.6">
      <c r="A314" s="663" t="s">
        <v>683</v>
      </c>
      <c r="B314" s="100" t="s">
        <v>381</v>
      </c>
      <c r="C314" s="118" t="s">
        <v>230</v>
      </c>
      <c r="D314" s="148">
        <v>1</v>
      </c>
      <c r="E314" s="149"/>
      <c r="F314" s="149">
        <f>D314*E314</f>
        <v>0</v>
      </c>
    </row>
    <row r="315" spans="1:6" ht="13.8">
      <c r="A315" s="664"/>
      <c r="B315" s="113"/>
      <c r="C315" s="602"/>
      <c r="D315" s="665"/>
      <c r="E315" s="661"/>
      <c r="F315" s="662"/>
    </row>
    <row r="316" spans="1:6" ht="27.6">
      <c r="A316" s="663" t="s">
        <v>684</v>
      </c>
      <c r="B316" s="100" t="s">
        <v>382</v>
      </c>
      <c r="C316" s="118" t="s">
        <v>230</v>
      </c>
      <c r="D316" s="148">
        <v>1</v>
      </c>
      <c r="E316" s="145"/>
      <c r="F316" s="145">
        <f>D316*E316</f>
        <v>0</v>
      </c>
    </row>
    <row r="317" spans="1:6" ht="13.8">
      <c r="A317" s="664"/>
      <c r="B317" s="113"/>
      <c r="C317" s="602"/>
      <c r="D317" s="665"/>
      <c r="E317" s="661"/>
      <c r="F317" s="662"/>
    </row>
    <row r="318" spans="1:6" ht="27.6">
      <c r="A318" s="663" t="s">
        <v>685</v>
      </c>
      <c r="B318" s="100" t="s">
        <v>686</v>
      </c>
      <c r="C318" s="118" t="s">
        <v>230</v>
      </c>
      <c r="D318" s="148">
        <v>1</v>
      </c>
      <c r="E318" s="145"/>
      <c r="F318" s="145">
        <f>D318*E318</f>
        <v>0</v>
      </c>
    </row>
    <row r="319" spans="1:6" ht="13.8">
      <c r="A319" s="117"/>
      <c r="B319" s="619"/>
      <c r="C319" s="627"/>
      <c r="D319" s="114"/>
      <c r="E319" s="539"/>
      <c r="F319" s="539"/>
    </row>
    <row r="320" spans="1:6" ht="27.6">
      <c r="A320" s="104"/>
      <c r="B320" s="666" t="s">
        <v>687</v>
      </c>
      <c r="C320" s="641"/>
      <c r="D320" s="641"/>
      <c r="E320" s="642"/>
      <c r="F320" s="642">
        <f>SUM(F299:F319)</f>
        <v>0</v>
      </c>
    </row>
    <row r="321" spans="1:6" ht="13.8">
      <c r="A321" s="132" t="s">
        <v>351</v>
      </c>
      <c r="B321" s="132"/>
      <c r="C321" s="132"/>
      <c r="D321" s="132"/>
      <c r="E321" s="132"/>
      <c r="F321" s="132"/>
    </row>
    <row r="322" spans="1:6" ht="13.8">
      <c r="A322" s="132"/>
      <c r="B322" s="518" t="s">
        <v>383</v>
      </c>
      <c r="C322" s="132"/>
      <c r="D322" s="132"/>
      <c r="E322" s="667" t="s">
        <v>384</v>
      </c>
      <c r="F322" s="668">
        <f>F320+F292+F283</f>
        <v>0</v>
      </c>
    </row>
    <row r="323" spans="1:6" ht="13.8">
      <c r="A323" s="132"/>
      <c r="B323" s="518"/>
      <c r="C323" s="132"/>
      <c r="D323" s="132"/>
      <c r="E323" s="667"/>
      <c r="F323" s="668"/>
    </row>
    <row r="324" spans="1:6" ht="13.8">
      <c r="A324" s="132"/>
      <c r="B324" s="518"/>
      <c r="C324" s="132"/>
      <c r="D324" s="132"/>
      <c r="E324" s="667"/>
      <c r="F324" s="668"/>
    </row>
    <row r="325" spans="1:6" ht="13.8">
      <c r="A325" s="112"/>
      <c r="B325" s="113"/>
      <c r="C325" s="114"/>
      <c r="D325" s="150"/>
      <c r="E325" s="132"/>
      <c r="F325" s="132"/>
    </row>
    <row r="326" spans="1:6" ht="13.8">
      <c r="A326" s="768" t="s">
        <v>225</v>
      </c>
      <c r="B326" s="769"/>
      <c r="C326" s="769"/>
      <c r="D326" s="769"/>
      <c r="E326" s="769"/>
      <c r="F326" s="770"/>
    </row>
    <row r="327" spans="1:6" ht="13.8">
      <c r="A327" s="112"/>
      <c r="B327" s="113"/>
      <c r="C327" s="114"/>
      <c r="D327" s="150"/>
      <c r="E327" s="132"/>
      <c r="F327" s="132"/>
    </row>
    <row r="328" spans="1:6" ht="14.4" thickBot="1">
      <c r="A328" s="151"/>
      <c r="B328" s="152"/>
      <c r="C328" s="153"/>
      <c r="D328" s="154"/>
      <c r="E328" s="155"/>
      <c r="F328" s="155"/>
    </row>
    <row r="329" spans="1:6" ht="14.4" thickTop="1">
      <c r="A329" s="156" t="s">
        <v>385</v>
      </c>
      <c r="B329" s="157"/>
      <c r="C329" s="158"/>
      <c r="D329" s="159"/>
      <c r="E329" s="160" t="s">
        <v>384</v>
      </c>
      <c r="F329" s="161">
        <f>F103</f>
        <v>0</v>
      </c>
    </row>
    <row r="330" spans="1:6" ht="13.8">
      <c r="A330" s="129"/>
      <c r="B330" s="124"/>
      <c r="C330" s="125"/>
      <c r="D330" s="162"/>
      <c r="E330" s="163"/>
      <c r="F330" s="131"/>
    </row>
    <row r="331" spans="1:6" ht="13.8">
      <c r="A331" s="129" t="s">
        <v>386</v>
      </c>
      <c r="B331" s="124"/>
      <c r="C331" s="125"/>
      <c r="D331" s="164"/>
      <c r="E331" s="163" t="s">
        <v>384</v>
      </c>
      <c r="F331" s="131">
        <f>F143</f>
        <v>0</v>
      </c>
    </row>
    <row r="332" spans="1:6" ht="13.8">
      <c r="A332" s="129"/>
      <c r="B332" s="124"/>
      <c r="C332" s="125"/>
      <c r="D332" s="164"/>
      <c r="E332" s="163"/>
      <c r="F332" s="131"/>
    </row>
    <row r="333" spans="1:6" ht="13.8">
      <c r="A333" s="129" t="s">
        <v>387</v>
      </c>
      <c r="B333" s="124"/>
      <c r="C333" s="125"/>
      <c r="D333" s="164"/>
      <c r="E333" s="163" t="s">
        <v>384</v>
      </c>
      <c r="F333" s="131">
        <f>E197</f>
        <v>0</v>
      </c>
    </row>
    <row r="334" spans="1:6" ht="13.8">
      <c r="A334" s="112"/>
      <c r="B334" s="113"/>
      <c r="C334" s="114"/>
      <c r="D334" s="165"/>
      <c r="E334" s="132"/>
      <c r="F334" s="132"/>
    </row>
    <row r="335" spans="1:6" ht="13.8">
      <c r="A335" s="129" t="s">
        <v>388</v>
      </c>
      <c r="B335" s="124"/>
      <c r="C335" s="125"/>
      <c r="D335" s="164"/>
      <c r="E335" s="163" t="s">
        <v>384</v>
      </c>
      <c r="F335" s="131">
        <f>F322</f>
        <v>0</v>
      </c>
    </row>
    <row r="336" spans="1:6" ht="13.8">
      <c r="A336" s="112"/>
      <c r="B336" s="113"/>
      <c r="C336" s="114"/>
      <c r="D336" s="165"/>
      <c r="E336" s="132"/>
      <c r="F336" s="135"/>
    </row>
    <row r="337" spans="1:6" ht="13.8">
      <c r="A337" s="129"/>
      <c r="B337" s="124"/>
      <c r="C337" s="125"/>
      <c r="D337" s="164"/>
      <c r="E337" s="163"/>
      <c r="F337" s="131"/>
    </row>
    <row r="338" spans="1:6" ht="14.4" thickBot="1">
      <c r="A338" s="166"/>
      <c r="B338" s="167"/>
      <c r="C338" s="168"/>
      <c r="D338" s="169"/>
      <c r="E338" s="170" t="s">
        <v>389</v>
      </c>
      <c r="F338" s="171">
        <f>SUM(F329:F337)</f>
        <v>0</v>
      </c>
    </row>
    <row r="339" spans="1:6" ht="14.4" thickTop="1">
      <c r="A339" s="134"/>
      <c r="B339" s="172"/>
      <c r="C339" s="173"/>
      <c r="D339" s="174"/>
      <c r="E339" s="175"/>
      <c r="F339" s="176"/>
    </row>
    <row r="340" spans="1:6" ht="13.8">
      <c r="A340" s="177"/>
      <c r="B340" s="178"/>
      <c r="C340" s="179"/>
      <c r="D340" s="180"/>
      <c r="E340" s="181" t="s">
        <v>390</v>
      </c>
      <c r="F340" s="182">
        <f>F338*0.25</f>
        <v>0</v>
      </c>
    </row>
    <row r="341" spans="1:6" ht="13.8">
      <c r="A341" s="133"/>
      <c r="B341" s="157"/>
      <c r="C341" s="158"/>
      <c r="D341" s="159"/>
      <c r="E341" s="160"/>
      <c r="F341" s="161"/>
    </row>
    <row r="342" spans="1:6" ht="14.4" thickBot="1">
      <c r="A342" s="166"/>
      <c r="B342" s="167"/>
      <c r="C342" s="168"/>
      <c r="D342" s="169"/>
      <c r="E342" s="170" t="s">
        <v>688</v>
      </c>
      <c r="F342" s="171">
        <f>SUM(F338:F341)</f>
        <v>0</v>
      </c>
    </row>
    <row r="343" spans="1:6" ht="13.8" thickTop="1"/>
  </sheetData>
  <mergeCells count="2">
    <mergeCell ref="D106:F106"/>
    <mergeCell ref="A326:F326"/>
  </mergeCells>
  <pageMargins left="0.7" right="0.7" top="0.75" bottom="0.75" header="0.3" footer="0.3"/>
  <pageSetup paperSize="9" orientation="portrait" r:id="rId1"/>
  <rowBreaks count="6" manualBreakCount="6">
    <brk id="106" max="16383" man="1"/>
    <brk id="148" max="16383" man="1"/>
    <brk id="184" max="16383" man="1"/>
    <brk id="219" max="16383" man="1"/>
    <brk id="261" max="16383" man="1"/>
    <brk id="30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00"/>
  <sheetViews>
    <sheetView view="pageLayout" topLeftCell="A73" zoomScale="60" zoomScaleNormal="60" zoomScalePageLayoutView="60" workbookViewId="0">
      <selection activeCell="C4" sqref="C4"/>
    </sheetView>
  </sheetViews>
  <sheetFormatPr defaultColWidth="9" defaultRowHeight="13.2"/>
  <cols>
    <col min="2" max="2" width="5.88671875" customWidth="1"/>
    <col min="3" max="3" width="59.5546875" customWidth="1"/>
    <col min="4" max="4" width="8.109375" customWidth="1"/>
    <col min="7" max="7" width="11.88671875" customWidth="1"/>
  </cols>
  <sheetData>
    <row r="1" spans="1:7" ht="17.399999999999999">
      <c r="B1" s="671" t="s">
        <v>690</v>
      </c>
    </row>
    <row r="2" spans="1:7" ht="13.8">
      <c r="B2" s="51" t="s">
        <v>283</v>
      </c>
      <c r="C2" s="51" t="s">
        <v>454</v>
      </c>
      <c r="D2" s="51" t="s">
        <v>455</v>
      </c>
      <c r="E2" s="452" t="s">
        <v>457</v>
      </c>
      <c r="F2" s="453" t="s">
        <v>318</v>
      </c>
      <c r="G2" s="453" t="s">
        <v>456</v>
      </c>
    </row>
    <row r="4" spans="1:7" ht="13.8">
      <c r="A4" s="24"/>
      <c r="B4" s="25" t="s">
        <v>391</v>
      </c>
      <c r="C4" s="25" t="s">
        <v>392</v>
      </c>
      <c r="D4" s="26"/>
      <c r="E4" s="26"/>
      <c r="F4" s="26"/>
      <c r="G4" s="26"/>
    </row>
    <row r="5" spans="1:7" ht="13.8">
      <c r="A5" s="24"/>
      <c r="B5" s="27"/>
      <c r="C5" s="28"/>
      <c r="D5" s="29"/>
      <c r="E5" s="30"/>
      <c r="F5" s="30"/>
      <c r="G5" s="30"/>
    </row>
    <row r="6" spans="1:7" ht="113.4" customHeight="1">
      <c r="A6" s="24"/>
      <c r="B6" s="53" t="s">
        <v>7</v>
      </c>
      <c r="C6" s="54" t="s">
        <v>393</v>
      </c>
      <c r="D6" s="31" t="s">
        <v>9</v>
      </c>
      <c r="E6" s="32">
        <v>3</v>
      </c>
      <c r="F6" s="32"/>
      <c r="G6" s="32">
        <f t="shared" ref="G6:G10" si="0">ROUND(E6*F6,2)</f>
        <v>0</v>
      </c>
    </row>
    <row r="7" spans="1:7" ht="13.8">
      <c r="A7" s="24"/>
      <c r="B7" s="33"/>
      <c r="C7" s="417"/>
      <c r="D7" s="34"/>
      <c r="E7" s="35"/>
      <c r="F7" s="35"/>
      <c r="G7" s="35"/>
    </row>
    <row r="8" spans="1:7" ht="114.6" customHeight="1">
      <c r="A8" s="24"/>
      <c r="B8" s="53" t="s">
        <v>10</v>
      </c>
      <c r="C8" s="54" t="s">
        <v>394</v>
      </c>
      <c r="D8" s="31" t="s">
        <v>9</v>
      </c>
      <c r="E8" s="32">
        <v>1</v>
      </c>
      <c r="F8" s="32"/>
      <c r="G8" s="32">
        <f t="shared" si="0"/>
        <v>0</v>
      </c>
    </row>
    <row r="9" spans="1:7" ht="13.8">
      <c r="A9" s="24"/>
      <c r="B9" s="33"/>
      <c r="C9" s="417"/>
      <c r="D9" s="34"/>
      <c r="E9" s="35"/>
      <c r="F9" s="35"/>
      <c r="G9" s="35"/>
    </row>
    <row r="10" spans="1:7" ht="102.6" customHeight="1">
      <c r="A10" s="24"/>
      <c r="B10" s="36" t="s">
        <v>13</v>
      </c>
      <c r="C10" s="418" t="s">
        <v>395</v>
      </c>
      <c r="D10" s="37" t="s">
        <v>9</v>
      </c>
      <c r="E10" s="38">
        <v>2</v>
      </c>
      <c r="F10" s="38"/>
      <c r="G10" s="38">
        <f t="shared" si="0"/>
        <v>0</v>
      </c>
    </row>
    <row r="11" spans="1:7" ht="13.8">
      <c r="A11" s="24"/>
      <c r="B11" s="39"/>
      <c r="C11" s="419"/>
      <c r="D11" s="40"/>
      <c r="E11" s="41"/>
      <c r="F11" s="41"/>
      <c r="G11" s="41"/>
    </row>
    <row r="12" spans="1:7" ht="102.6" customHeight="1">
      <c r="A12" s="24"/>
      <c r="B12" s="53" t="s">
        <v>16</v>
      </c>
      <c r="C12" s="54" t="s">
        <v>396</v>
      </c>
      <c r="D12" s="31" t="s">
        <v>9</v>
      </c>
      <c r="E12" s="32">
        <v>2</v>
      </c>
      <c r="F12" s="32"/>
      <c r="G12" s="32">
        <f>ROUND(E12*F12,2)</f>
        <v>0</v>
      </c>
    </row>
    <row r="13" spans="1:7" ht="13.8">
      <c r="A13" s="24"/>
      <c r="B13" s="33"/>
      <c r="C13" s="420"/>
      <c r="D13" s="34"/>
      <c r="E13" s="35"/>
      <c r="F13" s="35"/>
      <c r="G13" s="35"/>
    </row>
    <row r="14" spans="1:7" ht="100.8" customHeight="1">
      <c r="A14" s="24"/>
      <c r="B14" s="53" t="s">
        <v>18</v>
      </c>
      <c r="C14" s="421" t="s">
        <v>397</v>
      </c>
      <c r="D14" s="31" t="s">
        <v>9</v>
      </c>
      <c r="E14" s="32">
        <v>2</v>
      </c>
      <c r="F14" s="32"/>
      <c r="G14" s="32">
        <f>ROUND(E14*F14,2)</f>
        <v>0</v>
      </c>
    </row>
    <row r="15" spans="1:7" ht="13.8">
      <c r="A15" s="24"/>
      <c r="B15" s="33"/>
      <c r="C15" s="420"/>
      <c r="D15" s="34"/>
      <c r="E15" s="35"/>
      <c r="F15" s="35"/>
      <c r="G15" s="35"/>
    </row>
    <row r="16" spans="1:7" ht="115.8" customHeight="1">
      <c r="B16" s="53" t="s">
        <v>30</v>
      </c>
      <c r="C16" s="421" t="s">
        <v>398</v>
      </c>
      <c r="D16" s="31" t="s">
        <v>9</v>
      </c>
      <c r="E16" s="32">
        <v>2</v>
      </c>
      <c r="F16" s="32"/>
      <c r="G16" s="32">
        <f t="shared" ref="G16:G20" si="1">ROUND(E16*F16,2)</f>
        <v>0</v>
      </c>
    </row>
    <row r="17" spans="1:7" ht="13.8">
      <c r="A17" s="24"/>
      <c r="B17" s="33"/>
      <c r="C17" s="420"/>
      <c r="D17" s="34"/>
      <c r="E17" s="35"/>
      <c r="F17" s="35"/>
      <c r="G17" s="35"/>
    </row>
    <row r="18" spans="1:7" ht="94.8" customHeight="1">
      <c r="A18" s="24"/>
      <c r="B18" s="53" t="s">
        <v>32</v>
      </c>
      <c r="C18" s="422" t="s">
        <v>399</v>
      </c>
      <c r="D18" s="31" t="s">
        <v>9</v>
      </c>
      <c r="E18" s="32">
        <v>2</v>
      </c>
      <c r="F18" s="32"/>
      <c r="G18" s="32">
        <f t="shared" si="1"/>
        <v>0</v>
      </c>
    </row>
    <row r="19" spans="1:7" ht="13.8">
      <c r="A19" s="24"/>
      <c r="B19" s="33"/>
      <c r="C19" s="420"/>
      <c r="D19" s="34"/>
      <c r="E19" s="35"/>
      <c r="F19" s="35"/>
      <c r="G19" s="35"/>
    </row>
    <row r="20" spans="1:7" ht="124.2">
      <c r="A20" s="24"/>
      <c r="B20" s="53" t="s">
        <v>34</v>
      </c>
      <c r="C20" s="422" t="s">
        <v>400</v>
      </c>
      <c r="D20" s="31" t="s">
        <v>9</v>
      </c>
      <c r="E20" s="32">
        <v>2</v>
      </c>
      <c r="F20" s="32"/>
      <c r="G20" s="32">
        <f t="shared" si="1"/>
        <v>0</v>
      </c>
    </row>
    <row r="21" spans="1:7" ht="13.8">
      <c r="A21" s="24"/>
      <c r="B21" s="33"/>
      <c r="C21" s="420"/>
      <c r="D21" s="34"/>
      <c r="E21" s="35"/>
      <c r="F21" s="35"/>
      <c r="G21" s="35"/>
    </row>
    <row r="22" spans="1:7" ht="124.2">
      <c r="A22" s="24"/>
      <c r="B22" s="53" t="s">
        <v>36</v>
      </c>
      <c r="C22" s="54" t="s">
        <v>496</v>
      </c>
      <c r="D22" s="31" t="s">
        <v>9</v>
      </c>
      <c r="E22" s="32">
        <v>2</v>
      </c>
      <c r="F22" s="32"/>
      <c r="G22" s="32">
        <f t="shared" ref="G22:G26" si="2">ROUND(E22*F22,2)</f>
        <v>0</v>
      </c>
    </row>
    <row r="23" spans="1:7" ht="13.8">
      <c r="A23" s="24"/>
      <c r="B23" s="42"/>
      <c r="C23" s="423"/>
      <c r="D23" s="43"/>
      <c r="E23" s="44"/>
      <c r="F23" s="32"/>
      <c r="G23" s="32"/>
    </row>
    <row r="24" spans="1:7" ht="110.4">
      <c r="A24" s="24"/>
      <c r="B24" s="45" t="s">
        <v>38</v>
      </c>
      <c r="C24" s="54" t="s">
        <v>497</v>
      </c>
      <c r="D24" s="31" t="s">
        <v>9</v>
      </c>
      <c r="E24" s="32">
        <v>36</v>
      </c>
      <c r="F24" s="32"/>
      <c r="G24" s="32">
        <f t="shared" si="2"/>
        <v>0</v>
      </c>
    </row>
    <row r="25" spans="1:7" ht="13.8">
      <c r="A25" s="24"/>
      <c r="B25" s="42"/>
      <c r="C25" s="423"/>
      <c r="D25" s="43"/>
      <c r="E25" s="44"/>
      <c r="F25" s="44"/>
      <c r="G25" s="44"/>
    </row>
    <row r="26" spans="1:7" ht="82.8">
      <c r="A26" s="24"/>
      <c r="B26" s="45" t="s">
        <v>40</v>
      </c>
      <c r="C26" s="489" t="s">
        <v>498</v>
      </c>
      <c r="D26" s="31" t="s">
        <v>9</v>
      </c>
      <c r="E26" s="32">
        <v>6</v>
      </c>
      <c r="F26" s="32"/>
      <c r="G26" s="32">
        <f t="shared" si="2"/>
        <v>0</v>
      </c>
    </row>
    <row r="27" spans="1:7" ht="13.8">
      <c r="A27" s="24"/>
      <c r="B27" s="39"/>
      <c r="C27" s="419"/>
      <c r="D27" s="40"/>
      <c r="E27" s="41"/>
      <c r="F27" s="41"/>
      <c r="G27" s="41"/>
    </row>
    <row r="28" spans="1:7" ht="96.6">
      <c r="A28" s="24"/>
      <c r="B28" s="53" t="s">
        <v>87</v>
      </c>
      <c r="C28" s="54" t="s">
        <v>401</v>
      </c>
      <c r="D28" s="31" t="s">
        <v>9</v>
      </c>
      <c r="E28" s="32">
        <v>2</v>
      </c>
      <c r="F28" s="32"/>
      <c r="G28" s="32">
        <f>ROUND(E28*F28,2)</f>
        <v>0</v>
      </c>
    </row>
    <row r="29" spans="1:7" ht="13.8">
      <c r="A29" s="24"/>
      <c r="B29" s="33"/>
      <c r="C29" s="420"/>
      <c r="D29" s="34"/>
      <c r="E29" s="35"/>
      <c r="F29" s="35"/>
      <c r="G29" s="35"/>
    </row>
    <row r="30" spans="1:7" ht="110.4">
      <c r="A30" s="24"/>
      <c r="B30" s="53" t="s">
        <v>89</v>
      </c>
      <c r="C30" s="421" t="s">
        <v>402</v>
      </c>
      <c r="D30" s="31" t="s">
        <v>9</v>
      </c>
      <c r="E30" s="32">
        <v>2</v>
      </c>
      <c r="F30" s="32"/>
      <c r="G30" s="32">
        <f t="shared" ref="G30:G32" si="3">ROUND(E30*F30,2)</f>
        <v>0</v>
      </c>
    </row>
    <row r="31" spans="1:7" ht="13.8">
      <c r="A31" s="24"/>
      <c r="B31" s="46"/>
      <c r="C31" s="424"/>
      <c r="D31" s="47"/>
      <c r="E31" s="48"/>
      <c r="F31" s="48"/>
      <c r="G31" s="48"/>
    </row>
    <row r="32" spans="1:7" ht="110.4">
      <c r="A32" s="24"/>
      <c r="B32" s="53" t="s">
        <v>163</v>
      </c>
      <c r="C32" s="422" t="s">
        <v>403</v>
      </c>
      <c r="D32" s="31" t="s">
        <v>9</v>
      </c>
      <c r="E32" s="32">
        <v>2</v>
      </c>
      <c r="F32" s="32"/>
      <c r="G32" s="32">
        <f t="shared" si="3"/>
        <v>0</v>
      </c>
    </row>
    <row r="33" spans="1:7" ht="13.8">
      <c r="A33" s="24"/>
      <c r="B33" s="49"/>
      <c r="C33" s="27"/>
      <c r="D33" s="34"/>
      <c r="E33" s="35"/>
      <c r="F33" s="35"/>
      <c r="G33" s="35"/>
    </row>
    <row r="34" spans="1:7" ht="69">
      <c r="B34" s="53" t="s">
        <v>165</v>
      </c>
      <c r="C34" s="54" t="s">
        <v>404</v>
      </c>
      <c r="D34" s="31" t="s">
        <v>405</v>
      </c>
      <c r="E34" s="32">
        <v>2</v>
      </c>
      <c r="F34" s="32"/>
      <c r="G34" s="32">
        <f t="shared" ref="G34:G38" si="4">ROUND(E34*F34,2)</f>
        <v>0</v>
      </c>
    </row>
    <row r="35" spans="1:7" ht="13.8">
      <c r="A35" s="24"/>
      <c r="B35" s="33"/>
      <c r="C35" s="417"/>
      <c r="D35" s="34"/>
      <c r="E35" s="35"/>
      <c r="F35" s="35"/>
      <c r="G35" s="35"/>
    </row>
    <row r="36" spans="1:7" ht="96.6">
      <c r="A36" s="24"/>
      <c r="B36" s="53" t="s">
        <v>167</v>
      </c>
      <c r="C36" s="54" t="s">
        <v>499</v>
      </c>
      <c r="D36" s="31" t="s">
        <v>9</v>
      </c>
      <c r="E36" s="32">
        <v>2</v>
      </c>
      <c r="F36" s="32"/>
      <c r="G36" s="32">
        <f t="shared" si="4"/>
        <v>0</v>
      </c>
    </row>
    <row r="37" spans="1:7" ht="13.8">
      <c r="A37" s="24"/>
      <c r="B37" s="33"/>
      <c r="C37" s="490"/>
      <c r="D37" s="34"/>
      <c r="E37" s="35"/>
      <c r="F37" s="35"/>
      <c r="G37" s="35"/>
    </row>
    <row r="38" spans="1:7" ht="96.6">
      <c r="A38" s="24"/>
      <c r="B38" s="53" t="s">
        <v>170</v>
      </c>
      <c r="C38" s="54" t="s">
        <v>500</v>
      </c>
      <c r="D38" s="31" t="s">
        <v>9</v>
      </c>
      <c r="E38" s="32">
        <v>2</v>
      </c>
      <c r="F38" s="32"/>
      <c r="G38" s="32">
        <f t="shared" si="4"/>
        <v>0</v>
      </c>
    </row>
    <row r="39" spans="1:7" ht="13.8">
      <c r="A39" s="24"/>
      <c r="B39" s="45"/>
      <c r="C39" s="75"/>
      <c r="D39" s="51"/>
      <c r="E39" s="52"/>
      <c r="F39" s="35"/>
      <c r="G39" s="35"/>
    </row>
    <row r="40" spans="1:7" ht="41.4">
      <c r="A40" s="24"/>
      <c r="B40" s="53" t="s">
        <v>243</v>
      </c>
      <c r="C40" s="54" t="s">
        <v>406</v>
      </c>
      <c r="D40" s="31" t="s">
        <v>9</v>
      </c>
      <c r="E40" s="32">
        <v>2</v>
      </c>
      <c r="F40" s="32"/>
      <c r="G40" s="32">
        <f t="shared" ref="G40:G44" si="5">ROUND(E40*F40,2)</f>
        <v>0</v>
      </c>
    </row>
    <row r="41" spans="1:7" ht="13.8">
      <c r="A41" s="24"/>
      <c r="B41" s="33"/>
      <c r="C41" s="75"/>
      <c r="D41" s="51"/>
      <c r="E41" s="52"/>
      <c r="F41" s="35"/>
      <c r="G41" s="35"/>
    </row>
    <row r="42" spans="1:7" ht="41.4">
      <c r="A42" s="24"/>
      <c r="B42" s="53" t="s">
        <v>245</v>
      </c>
      <c r="C42" s="54" t="s">
        <v>407</v>
      </c>
      <c r="D42" s="31" t="s">
        <v>9</v>
      </c>
      <c r="E42" s="32">
        <v>2</v>
      </c>
      <c r="F42" s="32"/>
      <c r="G42" s="32">
        <f t="shared" si="5"/>
        <v>0</v>
      </c>
    </row>
    <row r="43" spans="1:7" ht="13.8">
      <c r="A43" s="24"/>
      <c r="B43" s="33"/>
      <c r="C43" s="75"/>
      <c r="D43" s="51"/>
      <c r="E43" s="52"/>
      <c r="F43" s="35"/>
      <c r="G43" s="35"/>
    </row>
    <row r="44" spans="1:7" ht="55.2">
      <c r="B44" s="53" t="s">
        <v>247</v>
      </c>
      <c r="C44" s="54" t="s">
        <v>408</v>
      </c>
      <c r="D44" s="31" t="s">
        <v>9</v>
      </c>
      <c r="E44" s="32">
        <v>2</v>
      </c>
      <c r="F44" s="32"/>
      <c r="G44" s="32">
        <f t="shared" si="5"/>
        <v>0</v>
      </c>
    </row>
    <row r="45" spans="1:7" ht="13.8">
      <c r="B45" s="45"/>
      <c r="C45" s="75"/>
      <c r="D45" s="51"/>
      <c r="E45" s="52"/>
      <c r="F45" s="52"/>
      <c r="G45" s="52"/>
    </row>
    <row r="46" spans="1:7" ht="41.4">
      <c r="B46" s="53" t="s">
        <v>250</v>
      </c>
      <c r="C46" s="54" t="s">
        <v>409</v>
      </c>
      <c r="D46" s="31" t="s">
        <v>9</v>
      </c>
      <c r="E46" s="32">
        <v>2</v>
      </c>
      <c r="F46" s="32"/>
      <c r="G46" s="32">
        <f t="shared" ref="G46:G50" si="6">ROUND(E46*F46,2)</f>
        <v>0</v>
      </c>
    </row>
    <row r="47" spans="1:7" ht="13.8">
      <c r="B47" s="45"/>
      <c r="C47" s="75"/>
      <c r="D47" s="51"/>
      <c r="E47" s="52"/>
      <c r="F47" s="52"/>
      <c r="G47" s="52"/>
    </row>
    <row r="48" spans="1:7" ht="82.8">
      <c r="B48" s="53" t="s">
        <v>253</v>
      </c>
      <c r="C48" s="54" t="s">
        <v>501</v>
      </c>
      <c r="D48" s="31" t="s">
        <v>9</v>
      </c>
      <c r="E48" s="32">
        <v>2</v>
      </c>
      <c r="F48" s="32"/>
      <c r="G48" s="32">
        <f t="shared" si="6"/>
        <v>0</v>
      </c>
    </row>
    <row r="49" spans="1:7" ht="13.8">
      <c r="B49" s="45"/>
      <c r="C49" s="75"/>
      <c r="D49" s="51"/>
      <c r="E49" s="52"/>
      <c r="F49" s="52"/>
      <c r="G49" s="52"/>
    </row>
    <row r="50" spans="1:7" ht="69">
      <c r="B50" s="53" t="s">
        <v>255</v>
      </c>
      <c r="C50" s="54" t="s">
        <v>502</v>
      </c>
      <c r="D50" s="31" t="s">
        <v>9</v>
      </c>
      <c r="E50" s="32">
        <v>2</v>
      </c>
      <c r="F50" s="32"/>
      <c r="G50" s="32">
        <f t="shared" si="6"/>
        <v>0</v>
      </c>
    </row>
    <row r="51" spans="1:7" ht="13.8">
      <c r="A51" s="24"/>
      <c r="B51" s="33"/>
      <c r="C51" s="417"/>
      <c r="D51" s="34"/>
      <c r="E51" s="35"/>
      <c r="F51" s="35"/>
      <c r="G51" s="35"/>
    </row>
    <row r="52" spans="1:7" ht="13.8">
      <c r="A52" s="24"/>
      <c r="B52" s="58"/>
      <c r="C52" s="425" t="s">
        <v>410</v>
      </c>
      <c r="D52" s="60"/>
      <c r="E52" s="61"/>
      <c r="F52" s="61"/>
      <c r="G52" s="62">
        <f>SUM(G6:G51)</f>
        <v>0</v>
      </c>
    </row>
    <row r="53" spans="1:7" ht="13.8">
      <c r="A53" s="24"/>
      <c r="B53" s="33"/>
      <c r="C53" s="417"/>
      <c r="D53" s="34"/>
      <c r="E53" s="35"/>
      <c r="F53" s="35"/>
      <c r="G53" s="35"/>
    </row>
    <row r="54" spans="1:7" ht="13.8">
      <c r="A54" s="24"/>
      <c r="B54" s="51" t="s">
        <v>283</v>
      </c>
      <c r="C54" s="51" t="s">
        <v>454</v>
      </c>
      <c r="D54" s="51" t="s">
        <v>455</v>
      </c>
      <c r="E54" s="452" t="s">
        <v>457</v>
      </c>
      <c r="F54" s="453" t="s">
        <v>318</v>
      </c>
      <c r="G54" s="453" t="s">
        <v>456</v>
      </c>
    </row>
    <row r="55" spans="1:7" ht="13.8">
      <c r="A55" s="24"/>
      <c r="B55" s="33"/>
      <c r="C55" s="417"/>
      <c r="D55" s="34"/>
      <c r="E55" s="35"/>
      <c r="F55" s="35"/>
      <c r="G55" s="35"/>
    </row>
    <row r="56" spans="1:7" ht="13.8">
      <c r="A56" s="24"/>
      <c r="B56" s="45" t="s">
        <v>411</v>
      </c>
      <c r="C56" s="75" t="s">
        <v>412</v>
      </c>
      <c r="D56" s="51"/>
      <c r="E56" s="35"/>
      <c r="F56" s="35"/>
      <c r="G56" s="35"/>
    </row>
    <row r="57" spans="1:7" ht="13.8">
      <c r="A57" s="24"/>
      <c r="B57" s="33"/>
      <c r="C57" s="417"/>
      <c r="D57" s="34"/>
      <c r="E57" s="35"/>
      <c r="F57" s="35"/>
      <c r="G57" s="35"/>
    </row>
    <row r="58" spans="1:7" ht="151.80000000000001">
      <c r="A58" s="24"/>
      <c r="B58" s="53" t="s">
        <v>7</v>
      </c>
      <c r="C58" s="422" t="s">
        <v>503</v>
      </c>
      <c r="D58" s="31" t="s">
        <v>9</v>
      </c>
      <c r="E58" s="32">
        <v>4</v>
      </c>
      <c r="F58" s="32"/>
      <c r="G58" s="32">
        <f t="shared" ref="G58:G62" si="7">ROUND(E58*F58,2)</f>
        <v>0</v>
      </c>
    </row>
    <row r="59" spans="1:7" ht="13.8">
      <c r="A59" s="24"/>
      <c r="B59" s="33"/>
      <c r="C59" s="426"/>
      <c r="D59" s="34"/>
      <c r="E59" s="35"/>
      <c r="F59" s="35"/>
      <c r="G59" s="35"/>
    </row>
    <row r="60" spans="1:7" ht="96.6">
      <c r="A60" s="24"/>
      <c r="B60" s="53" t="s">
        <v>10</v>
      </c>
      <c r="C60" s="427" t="s">
        <v>413</v>
      </c>
      <c r="D60" s="31" t="s">
        <v>9</v>
      </c>
      <c r="E60" s="32">
        <v>2</v>
      </c>
      <c r="F60" s="32"/>
      <c r="G60" s="32">
        <f t="shared" si="7"/>
        <v>0</v>
      </c>
    </row>
    <row r="61" spans="1:7" ht="13.8">
      <c r="A61" s="24"/>
      <c r="B61" s="33"/>
      <c r="C61" s="417"/>
      <c r="D61" s="34"/>
      <c r="E61" s="35"/>
      <c r="F61" s="35"/>
      <c r="G61" s="35"/>
    </row>
    <row r="62" spans="1:7" ht="100.8" customHeight="1">
      <c r="A62" s="24"/>
      <c r="B62" s="53" t="s">
        <v>13</v>
      </c>
      <c r="C62" s="421" t="s">
        <v>414</v>
      </c>
      <c r="D62" s="31" t="s">
        <v>9</v>
      </c>
      <c r="E62" s="32">
        <v>2</v>
      </c>
      <c r="F62" s="32"/>
      <c r="G62" s="32">
        <f t="shared" si="7"/>
        <v>0</v>
      </c>
    </row>
    <row r="63" spans="1:7" ht="13.8">
      <c r="A63" s="24"/>
      <c r="B63" s="33"/>
      <c r="C63" s="417"/>
      <c r="D63" s="34"/>
      <c r="E63" s="35"/>
      <c r="F63" s="35"/>
      <c r="G63" s="35"/>
    </row>
    <row r="64" spans="1:7" ht="113.4" customHeight="1">
      <c r="A64" s="24"/>
      <c r="B64" s="53" t="s">
        <v>16</v>
      </c>
      <c r="C64" s="54" t="s">
        <v>415</v>
      </c>
      <c r="D64" s="31" t="s">
        <v>9</v>
      </c>
      <c r="E64" s="32">
        <v>2</v>
      </c>
      <c r="F64" s="32"/>
      <c r="G64" s="32">
        <f>ROUND(E64*F64,2)</f>
        <v>0</v>
      </c>
    </row>
    <row r="65" spans="1:7" ht="13.8">
      <c r="A65" s="24"/>
      <c r="B65" s="33"/>
      <c r="C65" s="417"/>
      <c r="D65" s="34"/>
      <c r="E65" s="35"/>
      <c r="F65" s="35"/>
      <c r="G65" s="35"/>
    </row>
    <row r="66" spans="1:7" ht="84" customHeight="1">
      <c r="A66" s="24"/>
      <c r="B66" s="53" t="s">
        <v>18</v>
      </c>
      <c r="C66" s="54" t="s">
        <v>504</v>
      </c>
      <c r="D66" s="31" t="s">
        <v>9</v>
      </c>
      <c r="E66" s="32">
        <v>16</v>
      </c>
      <c r="F66" s="32"/>
      <c r="G66" s="32">
        <f>ROUND(E66*F66,2)</f>
        <v>0</v>
      </c>
    </row>
    <row r="67" spans="1:7" ht="13.8">
      <c r="A67" s="24"/>
      <c r="B67" s="33"/>
      <c r="C67" s="417"/>
      <c r="D67" s="34"/>
      <c r="E67" s="35"/>
      <c r="F67" s="35"/>
      <c r="G67" s="35"/>
    </row>
    <row r="68" spans="1:7" ht="128.4" customHeight="1">
      <c r="A68" s="24"/>
      <c r="B68" s="53" t="s">
        <v>30</v>
      </c>
      <c r="C68" s="54" t="s">
        <v>416</v>
      </c>
      <c r="D68" s="31" t="s">
        <v>9</v>
      </c>
      <c r="E68" s="32">
        <v>4</v>
      </c>
      <c r="F68" s="32"/>
      <c r="G68" s="32">
        <f t="shared" ref="G68:G70" si="8">ROUND(E68*F68,2)</f>
        <v>0</v>
      </c>
    </row>
    <row r="69" spans="1:7" ht="13.8">
      <c r="A69" s="24"/>
      <c r="B69" s="27"/>
      <c r="C69" s="426"/>
      <c r="D69" s="34"/>
      <c r="E69" s="35"/>
      <c r="F69" s="35"/>
      <c r="G69" s="35"/>
    </row>
    <row r="70" spans="1:7" ht="100.8" customHeight="1">
      <c r="A70" s="24"/>
      <c r="B70" s="53" t="s">
        <v>32</v>
      </c>
      <c r="C70" s="428" t="s">
        <v>417</v>
      </c>
      <c r="D70" s="31" t="s">
        <v>9</v>
      </c>
      <c r="E70" s="32">
        <v>2</v>
      </c>
      <c r="F70" s="32"/>
      <c r="G70" s="32">
        <f t="shared" si="8"/>
        <v>0</v>
      </c>
    </row>
    <row r="71" spans="1:7" ht="13.8">
      <c r="A71" s="24"/>
      <c r="B71" s="33"/>
      <c r="C71" s="429"/>
      <c r="D71" s="34"/>
      <c r="E71" s="35"/>
      <c r="F71" s="35"/>
      <c r="G71" s="35"/>
    </row>
    <row r="72" spans="1:7" ht="98.4" customHeight="1">
      <c r="A72" s="24"/>
      <c r="B72" s="53" t="s">
        <v>34</v>
      </c>
      <c r="C72" s="54" t="s">
        <v>418</v>
      </c>
      <c r="D72" s="31" t="s">
        <v>9</v>
      </c>
      <c r="E72" s="32">
        <v>2</v>
      </c>
      <c r="F72" s="32"/>
      <c r="G72" s="32">
        <f t="shared" ref="G72:G76" si="9">ROUND(E72*F72,2)</f>
        <v>0</v>
      </c>
    </row>
    <row r="73" spans="1:7" ht="13.8">
      <c r="A73" s="24"/>
      <c r="B73" s="63"/>
      <c r="C73" s="426"/>
      <c r="D73" s="34"/>
      <c r="E73" s="35"/>
      <c r="F73" s="35"/>
      <c r="G73" s="35"/>
    </row>
    <row r="74" spans="1:7" ht="82.8">
      <c r="A74" s="24"/>
      <c r="B74" s="53" t="s">
        <v>36</v>
      </c>
      <c r="C74" s="54" t="s">
        <v>505</v>
      </c>
      <c r="D74" s="31" t="s">
        <v>9</v>
      </c>
      <c r="E74" s="32">
        <v>3</v>
      </c>
      <c r="F74" s="32"/>
      <c r="G74" s="32">
        <f t="shared" si="9"/>
        <v>0</v>
      </c>
    </row>
    <row r="75" spans="1:7" ht="13.8">
      <c r="A75" s="24"/>
      <c r="B75" s="33"/>
      <c r="C75" s="426"/>
      <c r="D75" s="34"/>
      <c r="E75" s="35"/>
      <c r="F75" s="35"/>
      <c r="G75" s="35"/>
    </row>
    <row r="76" spans="1:7" ht="41.4">
      <c r="A76" s="24"/>
      <c r="B76" s="53" t="s">
        <v>38</v>
      </c>
      <c r="C76" s="54" t="s">
        <v>419</v>
      </c>
      <c r="D76" s="31" t="s">
        <v>9</v>
      </c>
      <c r="E76" s="32">
        <v>4</v>
      </c>
      <c r="F76" s="32"/>
      <c r="G76" s="32">
        <f t="shared" si="9"/>
        <v>0</v>
      </c>
    </row>
    <row r="77" spans="1:7" ht="13.8">
      <c r="A77" s="24"/>
      <c r="B77" s="33"/>
      <c r="C77" s="426"/>
      <c r="D77" s="34"/>
      <c r="E77" s="35"/>
      <c r="F77" s="35"/>
      <c r="G77" s="35"/>
    </row>
    <row r="78" spans="1:7" ht="69">
      <c r="A78" s="24"/>
      <c r="B78" s="53" t="s">
        <v>40</v>
      </c>
      <c r="C78" s="54" t="s">
        <v>420</v>
      </c>
      <c r="D78" s="31" t="s">
        <v>9</v>
      </c>
      <c r="E78" s="32">
        <v>1</v>
      </c>
      <c r="F78" s="32"/>
      <c r="G78" s="32">
        <f>ROUND(E78*F78,2)</f>
        <v>0</v>
      </c>
    </row>
    <row r="79" spans="1:7" ht="13.8">
      <c r="A79" s="24"/>
      <c r="B79" s="33"/>
      <c r="C79" s="417"/>
      <c r="D79" s="34"/>
      <c r="E79" s="35"/>
      <c r="F79" s="35"/>
      <c r="G79" s="35"/>
    </row>
    <row r="80" spans="1:7" ht="41.4">
      <c r="A80" s="24"/>
      <c r="B80" s="53" t="s">
        <v>87</v>
      </c>
      <c r="C80" s="54" t="s">
        <v>421</v>
      </c>
      <c r="D80" s="31" t="s">
        <v>9</v>
      </c>
      <c r="E80" s="32">
        <v>3</v>
      </c>
      <c r="F80" s="32"/>
      <c r="G80" s="32">
        <f>ROUND(E80*F80,2)</f>
        <v>0</v>
      </c>
    </row>
    <row r="81" spans="1:7" ht="13.8">
      <c r="B81" s="63"/>
      <c r="C81" s="64"/>
      <c r="D81" s="34"/>
      <c r="E81" s="35"/>
      <c r="F81" s="35"/>
      <c r="G81" s="35"/>
    </row>
    <row r="82" spans="1:7" ht="27.6">
      <c r="B82" s="65"/>
      <c r="C82" s="59" t="s">
        <v>422</v>
      </c>
      <c r="D82" s="60"/>
      <c r="E82" s="66"/>
      <c r="F82" s="61"/>
      <c r="G82" s="62">
        <f>SUM(G58:G81)</f>
        <v>0</v>
      </c>
    </row>
    <row r="83" spans="1:7" ht="13.8">
      <c r="B83" s="67"/>
      <c r="C83" s="68"/>
      <c r="D83" s="69"/>
      <c r="E83" s="69"/>
      <c r="F83" s="26"/>
      <c r="G83" s="26"/>
    </row>
    <row r="84" spans="1:7" ht="13.8">
      <c r="B84" s="67"/>
      <c r="C84" s="70" t="s">
        <v>225</v>
      </c>
      <c r="D84" s="51"/>
      <c r="E84" s="52"/>
      <c r="F84" s="35"/>
      <c r="G84" s="52"/>
    </row>
    <row r="85" spans="1:7" ht="13.8">
      <c r="B85" s="45"/>
      <c r="C85" s="50"/>
      <c r="D85" s="51"/>
      <c r="E85" s="52"/>
      <c r="F85" s="35"/>
      <c r="G85" s="52"/>
    </row>
    <row r="86" spans="1:7" ht="13.8">
      <c r="A86" s="24"/>
      <c r="B86" s="71" t="s">
        <v>391</v>
      </c>
      <c r="C86" s="25" t="s">
        <v>392</v>
      </c>
      <c r="D86" s="24"/>
      <c r="E86" s="25"/>
      <c r="F86" s="72"/>
      <c r="G86" s="73">
        <f>G52</f>
        <v>0</v>
      </c>
    </row>
    <row r="87" spans="1:7" ht="13.8">
      <c r="B87" s="45" t="s">
        <v>411</v>
      </c>
      <c r="C87" s="50" t="s">
        <v>423</v>
      </c>
      <c r="D87" s="51"/>
      <c r="E87" s="52"/>
      <c r="F87" s="35"/>
      <c r="G87" s="73">
        <f>G82</f>
        <v>0</v>
      </c>
    </row>
    <row r="88" spans="1:7" ht="13.8">
      <c r="B88" s="74"/>
      <c r="C88" s="25"/>
      <c r="D88" s="51"/>
      <c r="E88" s="52"/>
      <c r="F88" s="35"/>
      <c r="G88" s="73"/>
    </row>
    <row r="89" spans="1:7" ht="13.8">
      <c r="B89" s="45"/>
      <c r="C89" s="75"/>
      <c r="D89" s="51"/>
      <c r="E89" s="52"/>
      <c r="F89" s="35"/>
      <c r="G89" s="73"/>
    </row>
    <row r="90" spans="1:7" ht="13.8">
      <c r="B90" s="67"/>
      <c r="C90" s="76"/>
      <c r="D90" s="51"/>
      <c r="E90" s="52"/>
      <c r="F90" s="35"/>
      <c r="G90" s="73"/>
    </row>
    <row r="91" spans="1:7" ht="13.8">
      <c r="B91" s="77"/>
      <c r="C91" s="78" t="s">
        <v>227</v>
      </c>
      <c r="D91" s="60"/>
      <c r="E91" s="66"/>
      <c r="F91" s="61"/>
      <c r="G91" s="62">
        <f>SUM(G86:G90)</f>
        <v>0</v>
      </c>
    </row>
    <row r="92" spans="1:7" ht="13.8">
      <c r="B92" s="67"/>
      <c r="C92" s="76"/>
      <c r="D92" s="51"/>
      <c r="E92" s="52"/>
      <c r="F92" s="35"/>
      <c r="G92" s="52"/>
    </row>
    <row r="93" spans="1:7" ht="14.4">
      <c r="B93" s="79"/>
      <c r="C93" s="80" t="s">
        <v>424</v>
      </c>
      <c r="D93" s="81"/>
      <c r="E93" s="82"/>
      <c r="F93" s="48"/>
      <c r="G93" s="83">
        <f>ROUND(G91*0.25,2)</f>
        <v>0</v>
      </c>
    </row>
    <row r="94" spans="1:7" ht="13.8">
      <c r="B94" s="67"/>
      <c r="C94" s="76"/>
      <c r="D94" s="51"/>
      <c r="E94" s="52"/>
      <c r="F94" s="35"/>
      <c r="G94" s="52"/>
    </row>
    <row r="95" spans="1:7" ht="13.8">
      <c r="B95" s="84"/>
      <c r="C95" s="85" t="s">
        <v>229</v>
      </c>
      <c r="D95" s="86"/>
      <c r="E95" s="87"/>
      <c r="F95" s="88"/>
      <c r="G95" s="89">
        <f>SUM(G91:G94)</f>
        <v>0</v>
      </c>
    </row>
    <row r="96" spans="1:7" ht="13.8">
      <c r="B96" s="67"/>
      <c r="C96" s="76"/>
      <c r="D96" s="51"/>
      <c r="E96" s="52"/>
      <c r="F96" s="52"/>
      <c r="G96" s="52"/>
    </row>
    <row r="97" spans="2:7" ht="13.8">
      <c r="B97" s="67"/>
      <c r="C97" s="76"/>
      <c r="D97" s="69"/>
      <c r="E97" s="69"/>
      <c r="F97" s="69"/>
      <c r="G97" s="69"/>
    </row>
    <row r="98" spans="2:7" ht="13.8">
      <c r="B98" s="67"/>
      <c r="C98" s="90"/>
      <c r="D98" s="91"/>
      <c r="E98" s="91"/>
      <c r="F98" s="91"/>
      <c r="G98" s="92"/>
    </row>
    <row r="99" spans="2:7" ht="13.8">
      <c r="B99" s="67"/>
      <c r="C99" s="90"/>
      <c r="D99" s="91"/>
      <c r="E99" s="92"/>
      <c r="F99" s="91"/>
      <c r="G99" s="92"/>
    </row>
    <row r="100" spans="2:7" ht="13.8">
      <c r="B100" s="45"/>
      <c r="C100" s="93"/>
      <c r="D100" s="91"/>
      <c r="E100" s="91"/>
      <c r="F100" s="91"/>
      <c r="G100" s="92"/>
    </row>
  </sheetData>
  <pageMargins left="0.59055118110236204" right="0.23622047244094499" top="0.74803149606299202" bottom="0.74803149606299202" header="0.31496062992126" footer="0.31496062992126"/>
  <pageSetup paperSize="9" scale="85" orientation="portrait" r:id="rId1"/>
  <rowBreaks count="1" manualBreakCount="1">
    <brk id="5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7"/>
  <sheetViews>
    <sheetView workbookViewId="0">
      <selection activeCell="C12" sqref="C12"/>
    </sheetView>
  </sheetViews>
  <sheetFormatPr defaultColWidth="9" defaultRowHeight="13.2"/>
  <cols>
    <col min="2" max="2" width="48.88671875" customWidth="1"/>
    <col min="3" max="3" width="27" customWidth="1"/>
  </cols>
  <sheetData>
    <row r="1" spans="1:6" ht="17.399999999999999">
      <c r="A1" s="771"/>
      <c r="B1" s="771"/>
      <c r="C1" s="771"/>
      <c r="D1" s="771"/>
      <c r="E1" s="771"/>
      <c r="F1" s="771"/>
    </row>
    <row r="2" spans="1:6" ht="15.6">
      <c r="A2" s="772" t="s">
        <v>425</v>
      </c>
      <c r="B2" s="772"/>
      <c r="C2" s="772"/>
      <c r="D2" s="772"/>
      <c r="E2" s="772"/>
      <c r="F2" s="772"/>
    </row>
    <row r="3" spans="1:6" ht="15.6">
      <c r="A3" s="2"/>
      <c r="B3" s="1"/>
      <c r="C3" s="2"/>
      <c r="D3" s="2"/>
      <c r="E3" s="2"/>
      <c r="F3" s="2"/>
    </row>
    <row r="4" spans="1:6" ht="15.6">
      <c r="A4" s="2"/>
      <c r="B4" s="3" t="s">
        <v>426</v>
      </c>
      <c r="C4" s="4">
        <f>'Građevinsko-obrtnički radovi'!G481</f>
        <v>0</v>
      </c>
      <c r="D4" s="2"/>
      <c r="E4" s="2"/>
      <c r="F4" s="2"/>
    </row>
    <row r="5" spans="1:6" ht="15.6">
      <c r="A5" s="2"/>
      <c r="B5" s="5" t="s">
        <v>427</v>
      </c>
      <c r="C5" s="6">
        <f>'Vodovod i kanalizacija'!G106</f>
        <v>0</v>
      </c>
      <c r="D5" s="2"/>
      <c r="E5" s="2"/>
      <c r="F5" s="2"/>
    </row>
    <row r="6" spans="1:6" ht="15.6">
      <c r="A6" s="2"/>
      <c r="B6" s="5" t="s">
        <v>428</v>
      </c>
      <c r="C6" s="6">
        <f>'Elektrotehničke instalacije'!F193</f>
        <v>0</v>
      </c>
      <c r="D6" s="7"/>
      <c r="E6" s="8"/>
      <c r="F6" s="9"/>
    </row>
    <row r="7" spans="1:6" ht="15.6">
      <c r="A7" s="2"/>
      <c r="B7" s="5" t="s">
        <v>429</v>
      </c>
      <c r="C7" s="6">
        <f>'Strojarske instalacije'!F338</f>
        <v>0</v>
      </c>
      <c r="D7" s="9"/>
      <c r="E7" s="9"/>
      <c r="F7" s="9"/>
    </row>
    <row r="8" spans="1:6" ht="15.6">
      <c r="A8" s="2"/>
      <c r="B8" s="10" t="s">
        <v>430</v>
      </c>
      <c r="C8" s="11">
        <f>Oprema!G91</f>
        <v>0</v>
      </c>
      <c r="D8" s="9"/>
      <c r="E8" s="9"/>
      <c r="F8" s="9"/>
    </row>
    <row r="9" spans="1:6" ht="15.6">
      <c r="A9" s="2"/>
      <c r="B9" s="12" t="s">
        <v>384</v>
      </c>
      <c r="C9" s="13">
        <f>SUM(C4:C8)</f>
        <v>0</v>
      </c>
      <c r="D9" s="8"/>
      <c r="E9" s="8"/>
      <c r="F9" s="9"/>
    </row>
    <row r="10" spans="1:6" ht="15.6">
      <c r="A10" s="2"/>
      <c r="B10" s="14" t="s">
        <v>390</v>
      </c>
      <c r="C10" s="15">
        <f>0.25*C9</f>
        <v>0</v>
      </c>
      <c r="D10" s="8"/>
      <c r="E10" s="8"/>
      <c r="F10" s="9"/>
    </row>
    <row r="11" spans="1:6" ht="15.6">
      <c r="A11" s="2"/>
      <c r="B11" s="16" t="s">
        <v>229</v>
      </c>
      <c r="C11" s="17">
        <f>SUM(C9:C10)</f>
        <v>0</v>
      </c>
      <c r="D11" s="8"/>
      <c r="E11" s="8"/>
      <c r="F11" s="9"/>
    </row>
    <row r="12" spans="1:6" ht="15.6">
      <c r="A12" s="2"/>
      <c r="B12" s="18"/>
      <c r="C12" s="19"/>
      <c r="D12" s="9"/>
      <c r="E12" s="9"/>
      <c r="F12" s="9"/>
    </row>
    <row r="13" spans="1:6" ht="15.6">
      <c r="A13" s="2"/>
      <c r="B13" s="18"/>
      <c r="C13" s="19"/>
      <c r="D13" s="9"/>
      <c r="E13" s="9"/>
      <c r="F13" s="9"/>
    </row>
    <row r="14" spans="1:6" ht="18.75" customHeight="1">
      <c r="A14" s="2"/>
      <c r="B14" s="18"/>
      <c r="C14" s="19"/>
      <c r="D14" s="9"/>
      <c r="E14" s="9"/>
      <c r="F14" s="9"/>
    </row>
    <row r="15" spans="1:6" ht="15.6">
      <c r="A15" s="2"/>
      <c r="B15" s="18"/>
      <c r="C15" s="19"/>
      <c r="D15" s="9"/>
      <c r="E15" s="9"/>
      <c r="F15" s="9"/>
    </row>
    <row r="16" spans="1:6" ht="15.6">
      <c r="A16" s="2"/>
      <c r="B16" s="18"/>
      <c r="C16" s="19"/>
      <c r="D16" s="9"/>
      <c r="E16" s="9"/>
      <c r="F16" s="9"/>
    </row>
    <row r="17" spans="1:6" ht="15">
      <c r="A17" s="20"/>
      <c r="B17" s="21"/>
      <c r="C17" s="22"/>
      <c r="D17" s="23"/>
      <c r="E17" s="23"/>
      <c r="F17" s="23"/>
    </row>
  </sheetData>
  <mergeCells count="2">
    <mergeCell ref="A1:F1"/>
    <mergeCell ref="A2:F2"/>
  </mergeCells>
  <pageMargins left="0.59055118110236204" right="0.23622047244094499" top="0.74803149606299202" bottom="0.74803149606299202" header="0.31496062992126" footer="0.31496062992126"/>
  <pageSetup paperSize="9" orientation="portrait"/>
  <headerFooter>
    <oddFooter>&amp;C&amp;"Tw Cen MT Condensed,Uobičajeno"&amp;11      MODELARCH d.o.o./ A. K. ZRINSKE 26, 33520 SLATINA / OIB 94732757958/ M. 098 436 878 /info@modelarch.hr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7</vt:i4>
      </vt:variant>
      <vt:variant>
        <vt:lpstr>Imenovani rasponi</vt:lpstr>
      </vt:variant>
      <vt:variant>
        <vt:i4>2</vt:i4>
      </vt:variant>
    </vt:vector>
  </HeadingPairs>
  <TitlesOfParts>
    <vt:vector size="9" baseType="lpstr">
      <vt:lpstr>Naslovnica</vt:lpstr>
      <vt:lpstr>Građevinsko-obrtnički radovi</vt:lpstr>
      <vt:lpstr>Vodovod i kanalizacija</vt:lpstr>
      <vt:lpstr>Elektrotehničke instalacije</vt:lpstr>
      <vt:lpstr>Strojarske instalacije</vt:lpstr>
      <vt:lpstr>Oprema</vt:lpstr>
      <vt:lpstr>Ukupna rekapitulacija</vt:lpstr>
      <vt:lpstr>'Građevinsko-obrtnički radovi'!Podrucje_ispisa</vt:lpstr>
      <vt:lpstr>'Vodovod i kanalizacija'!Podrucje_ispisa</vt:lpstr>
    </vt:vector>
  </TitlesOfParts>
  <Company>FENIX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Dejan</dc:creator>
  <cp:lastModifiedBy>Domagoj Klement</cp:lastModifiedBy>
  <cp:lastPrinted>2020-09-14T09:53:00Z</cp:lastPrinted>
  <dcterms:created xsi:type="dcterms:W3CDTF">2010-10-04T10:28:00Z</dcterms:created>
  <dcterms:modified xsi:type="dcterms:W3CDTF">2021-03-01T08:39:25Z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1033-11.2.0.9665</vt:lpwstr>
  </property>
</Properties>
</file>