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F:\Q\JAVNA NABAVA\2020\TURBINA 2\"/>
    </mc:Choice>
  </mc:AlternateContent>
  <bookViews>
    <workbookView xWindow="945" yWindow="90" windowWidth="27000" windowHeight="16665" tabRatio="834" activeTab="1"/>
  </bookViews>
  <sheets>
    <sheet name="Građevinski projekt-PROMETNICE" sheetId="182" r:id="rId1"/>
    <sheet name="Elektrotehnički projekt- JR" sheetId="189" r:id="rId2"/>
    <sheet name="Projekt krajobraznog uređenja" sheetId="184" r:id="rId3"/>
  </sheets>
  <externalReferences>
    <externalReference r:id="rId4"/>
    <externalReference r:id="rId5"/>
    <externalReference r:id="rId6"/>
  </externalReferences>
  <definedNames>
    <definedName name="_xlnm._FilterDatabase" localSheetId="0" hidden="1">'Građevinski projekt-PROMETNICE'!$H$7:$H$389</definedName>
    <definedName name="_xlnm._FilterDatabase" localSheetId="2" hidden="1">'Projekt krajobraznog uređenja'!$H$7:$H$68</definedName>
    <definedName name="_Toc532263130" localSheetId="0">'Građevinski projekt-PROMETNICE'!#REF!</definedName>
    <definedName name="_Toc532263130" localSheetId="2">'Projekt krajobraznog uređenja'!#REF!</definedName>
    <definedName name="_Toc532263132" localSheetId="0">'Građevinski projekt-PROMETNICE'!#REF!</definedName>
    <definedName name="_Toc532263132" localSheetId="2">'Projekt krajobraznog uređenja'!#REF!</definedName>
    <definedName name="_Toc532286383" localSheetId="0">'Građevinski projekt-PROMETNICE'!#REF!</definedName>
    <definedName name="_Toc532286383" localSheetId="2">'Projekt krajobraznog uređenja'!#REF!</definedName>
    <definedName name="_Toc532286385" localSheetId="0">'Građevinski projekt-PROMETNICE'!#REF!</definedName>
    <definedName name="_Toc532286385" localSheetId="2">'Projekt krajobraznog uređenja'!#REF!</definedName>
    <definedName name="ADRESA">NA()</definedName>
    <definedName name="ADRESA_IZVOD">'[1]Osn-Pod'!$C$8</definedName>
    <definedName name="ANEX_I">[2]Podaci!$S$8</definedName>
    <definedName name="ANEX_II">[2]Podaci!$S$9</definedName>
    <definedName name="ATR">NA()</definedName>
    <definedName name="AVANS_ISPL">[2]Podaci!$E$40</definedName>
    <definedName name="BROJ_GRESAKA_NA_VEZI" localSheetId="1">[2]Podaci!#REF!</definedName>
    <definedName name="BROJ_GRESAKA_NA_VEZI">[2]Podaci!#REF!</definedName>
    <definedName name="BROJ_SIT">[2]Podaci!$S$11</definedName>
    <definedName name="BROJ_UGOVORA">NA()</definedName>
    <definedName name="cijene">#REF!</definedName>
    <definedName name="dat">'[3]Osn-Pod'!$G$9</definedName>
    <definedName name="DAT_SIT">'[1]Osn-Pod'!$C$18</definedName>
    <definedName name="DATOTEKA">NA()</definedName>
    <definedName name="DATUM_DANAS">NA()</definedName>
    <definedName name="DEPOZIT">#REF!</definedName>
    <definedName name="DIONICE">'[1]Osn-Pod'!$E$11</definedName>
    <definedName name="DIREKTOR">'[1]Osn-Pod'!$C$20</definedName>
    <definedName name="Excel_BuiltIn_Print_Area" localSheetId="1">'Elektrotehnički projekt- JR'!$A$1:$H$75</definedName>
    <definedName name="Excel_BuiltIn_Print_Titles" localSheetId="1">'Elektrotehnički projekt- JR'!$3:$3</definedName>
    <definedName name="GOD_SIT">[2]Podaci!$T$22</definedName>
    <definedName name="INVEST_ADRESA">[2]Podaci!$F$3</definedName>
    <definedName name="INVEST_MAT_BROJ">[2]Podaci!$N$3</definedName>
    <definedName name="INVESTITOR">[2]Podaci!$F$2</definedName>
    <definedName name="_xlnm.Print_Titles" localSheetId="1">'Elektrotehnički projekt- JR'!$3:$3</definedName>
    <definedName name="_xlnm.Print_Titles" localSheetId="0">'Građevinski projekt-PROMETNICE'!$1:$7</definedName>
    <definedName name="_xlnm.Print_Titles" localSheetId="2">'Projekt krajobraznog uređenja'!$1:$7</definedName>
    <definedName name="IZVOD_ADRESA">[2]Podaci!$F$8</definedName>
    <definedName name="IZVOD_DIR">[2]Podaci!$F$9</definedName>
    <definedName name="IZVODITELJ">[2]Podaci!$F$7</definedName>
    <definedName name="KLASA">[2]Podaci!$F$13</definedName>
    <definedName name="KONZALTING">NA()</definedName>
    <definedName name="KOR_IME">NA()</definedName>
    <definedName name="KOR_IME_OCA">NA()</definedName>
    <definedName name="KOR_PREZIME">NA()</definedName>
    <definedName name="KUCE_GOTOVE">#REF!</definedName>
    <definedName name="KUCE_GOTOVE_IV">#REF!</definedName>
    <definedName name="KUCE_GOTOVE_V">#REF!</definedName>
    <definedName name="KUCE_U_RADU">#REF!</definedName>
    <definedName name="MAT_BROJ">[2]Podaci!$F$12</definedName>
    <definedName name="MJES_AVANS">#REF!</definedName>
    <definedName name="MJES_BRUTTO">#REF!</definedName>
    <definedName name="MJES_DIONICE">#REF!</definedName>
    <definedName name="MJES_IZVR">#REF!</definedName>
    <definedName name="MJES_PDV">#REF!</definedName>
    <definedName name="MJES_SIT">[2]Podaci!$T$21</definedName>
    <definedName name="MJESTO">NA()</definedName>
    <definedName name="mjesto_datum">[2]Podaci!$S$17</definedName>
    <definedName name="NADZOR">[2]Podaci!$F$36</definedName>
    <definedName name="NASELJE">NA()</definedName>
    <definedName name="OBRADIO">[2]Podaci!$F$37</definedName>
    <definedName name="PDV">[2]Podaci!$G$22</definedName>
    <definedName name="PODRUCJE">[2]Podaci!$T$2</definedName>
    <definedName name="_xlnm.Print_Area" localSheetId="1">'Elektrotehnički projekt- JR'!$A$1:$I$75</definedName>
    <definedName name="_xlnm.Print_Area" localSheetId="0">'Građevinski projekt-PROMETNICE'!$A$1:$G$402</definedName>
    <definedName name="_xlnm.Print_Area" localSheetId="2">'Projekt krajobraznog uređenja'!$A$1:$G$69</definedName>
    <definedName name="PREDH_SIT">[2]Evid!$F$70</definedName>
    <definedName name="PROJEKTANT2">NA()</definedName>
    <definedName name="RADILISTE">[2]Podaci!$T$3</definedName>
    <definedName name="RADOVI">[2]Podaci!$F$4</definedName>
    <definedName name="REALIZ_KONT">#REF!</definedName>
    <definedName name="REALIZACIJA">[2]Kuce!$J$69</definedName>
    <definedName name="REALIZACIJA_1998">[2]Podaci!$F$17</definedName>
    <definedName name="RED_BROJ_SIT">[2]Podaci!$S$12</definedName>
    <definedName name="SIFRA_UPUTE">NA()</definedName>
    <definedName name="SIT_BROJ">'[1]Osn-Pod'!$G$15</definedName>
    <definedName name="TEK_RACUN">[2]Podaci!$F$15</definedName>
    <definedName name="UGOV_AVANS">[2]Podaci!$G$19</definedName>
    <definedName name="UGOV_BROJ">[2]Podaci!$F$11</definedName>
    <definedName name="UGOV_DIONICE">[2]Podaci!$G$20</definedName>
    <definedName name="UGOV_IZNOS">[2]Podaci!$S$7</definedName>
    <definedName name="UKUPNA_ISPLATA">#REF!</definedName>
    <definedName name="URU_BROJ">[2]Podaci!$F$14</definedName>
    <definedName name="valuta">[2]Podaci!$N$22</definedName>
    <definedName name="VRSTA_SIT">[2]Podaci!$S$13</definedName>
    <definedName name="ZAP">[2]Podaci!$F$16</definedName>
    <definedName name="ZUPANIJA">[2]Podaci!$F$5</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3" i="189" l="1"/>
  <c r="H72" i="189"/>
  <c r="H71" i="189"/>
  <c r="H70" i="189"/>
  <c r="H65" i="189"/>
  <c r="H64" i="189"/>
  <c r="H63" i="189"/>
  <c r="H62" i="189"/>
  <c r="H61" i="189"/>
  <c r="H60" i="189"/>
  <c r="F59" i="189"/>
  <c r="H59" i="189" s="1"/>
  <c r="H58" i="189"/>
  <c r="F57" i="189"/>
  <c r="H57" i="189" s="1"/>
  <c r="F56" i="189"/>
  <c r="H56" i="189" s="1"/>
  <c r="H55" i="189"/>
  <c r="H54" i="189"/>
  <c r="H53" i="189"/>
  <c r="H52" i="189"/>
  <c r="H51" i="189"/>
  <c r="F50" i="189"/>
  <c r="H50" i="189" s="1"/>
  <c r="F49" i="189"/>
  <c r="H49" i="189" s="1"/>
  <c r="H43" i="189"/>
  <c r="H42" i="189"/>
  <c r="H41" i="189"/>
  <c r="H40" i="189"/>
  <c r="H39" i="189"/>
  <c r="H38" i="189"/>
  <c r="H37" i="189"/>
  <c r="H36" i="189"/>
  <c r="H35" i="189"/>
  <c r="H34" i="189"/>
  <c r="H33" i="189"/>
  <c r="H32" i="189"/>
  <c r="H31" i="189"/>
  <c r="H30" i="189"/>
  <c r="H29" i="189"/>
  <c r="H28" i="189"/>
  <c r="H27" i="189"/>
  <c r="H26" i="189"/>
  <c r="H25" i="189"/>
  <c r="H24" i="189"/>
  <c r="H23" i="189"/>
  <c r="H22" i="189"/>
  <c r="H21" i="189"/>
  <c r="H16" i="189"/>
  <c r="H15" i="189"/>
  <c r="H14" i="189"/>
  <c r="F13" i="189"/>
  <c r="H13" i="189" s="1"/>
  <c r="F12" i="189"/>
  <c r="H12" i="189" s="1"/>
  <c r="H11" i="189"/>
  <c r="F10" i="189"/>
  <c r="H10" i="189" s="1"/>
  <c r="F9" i="189"/>
  <c r="H9" i="189" s="1"/>
  <c r="F8" i="189"/>
  <c r="H8" i="189" s="1"/>
  <c r="H75" i="189" l="1"/>
  <c r="H44" i="189"/>
  <c r="H67" i="189"/>
  <c r="F17" i="189"/>
  <c r="H17" i="189" s="1"/>
  <c r="H18" i="189" s="1"/>
  <c r="G399" i="182"/>
  <c r="G401" i="182" s="1"/>
  <c r="H46" i="189" l="1"/>
  <c r="G33" i="182"/>
  <c r="G327" i="182" l="1"/>
  <c r="G326" i="182"/>
  <c r="G372" i="182" l="1"/>
  <c r="G367" i="182"/>
  <c r="G384" i="182"/>
  <c r="G386" i="182" s="1"/>
  <c r="G376" i="182"/>
  <c r="G375" i="182"/>
  <c r="G371" i="182"/>
  <c r="G368" i="182"/>
  <c r="G366" i="182"/>
  <c r="G355" i="182"/>
  <c r="G350" i="182"/>
  <c r="G349" i="182"/>
  <c r="G348" i="182"/>
  <c r="G347" i="182"/>
  <c r="G342" i="182"/>
  <c r="G357" i="182" l="1"/>
  <c r="G378" i="182"/>
  <c r="G267" i="182"/>
  <c r="G264" i="182"/>
  <c r="G388" i="182" l="1"/>
  <c r="G273" i="182"/>
  <c r="G261" i="182" l="1"/>
  <c r="G79" i="182" l="1"/>
  <c r="G63" i="182"/>
  <c r="G65" i="184" l="1"/>
  <c r="G54" i="184"/>
  <c r="G53" i="184"/>
  <c r="G52" i="184"/>
  <c r="G51" i="184"/>
  <c r="G50" i="184"/>
  <c r="G49" i="184"/>
  <c r="G40" i="184"/>
  <c r="G29" i="184"/>
  <c r="G26" i="184"/>
  <c r="G21" i="184"/>
  <c r="G13" i="184"/>
  <c r="G15" i="184" s="1"/>
  <c r="G67" i="184" l="1"/>
  <c r="G31" i="184"/>
  <c r="G58" i="182" l="1"/>
  <c r="G53" i="182"/>
  <c r="G319" i="182" l="1"/>
  <c r="G320" i="182"/>
  <c r="G315" i="182"/>
  <c r="G310" i="182"/>
  <c r="G243" i="182" l="1"/>
  <c r="G217" i="182"/>
  <c r="G222" i="182"/>
  <c r="G239" i="182" l="1"/>
  <c r="G238" i="182"/>
  <c r="G229" i="182"/>
  <c r="G191" i="182" l="1"/>
  <c r="G160" i="182"/>
  <c r="G208" i="182" l="1"/>
  <c r="G196" i="182"/>
  <c r="G289" i="182"/>
  <c r="G288" i="182"/>
  <c r="G287" i="182"/>
  <c r="G166" i="182" l="1"/>
  <c r="G104" i="182" l="1"/>
  <c r="G141" i="182"/>
  <c r="G117" i="182"/>
  <c r="G180" i="182" l="1"/>
  <c r="G99" i="182" l="1"/>
  <c r="G213" i="182" l="1"/>
  <c r="G111" i="182"/>
  <c r="G306" i="182"/>
  <c r="G300" i="182"/>
  <c r="G299" i="182"/>
  <c r="G280" i="182"/>
  <c r="G216" i="182"/>
  <c r="G215" i="182"/>
  <c r="G214" i="182"/>
  <c r="G281" i="182"/>
  <c r="G254" i="182"/>
  <c r="G251" i="182"/>
  <c r="G202" i="182"/>
  <c r="G185" i="182"/>
  <c r="G127" i="182"/>
  <c r="G133" i="182"/>
  <c r="G147" i="182"/>
  <c r="G148" i="182"/>
  <c r="G155" i="182"/>
  <c r="G92" i="182"/>
  <c r="G134" i="182"/>
  <c r="G118" i="182"/>
  <c r="G112" i="182"/>
  <c r="G98" i="182"/>
  <c r="G70" i="182"/>
  <c r="G71" i="182"/>
  <c r="G72" i="182"/>
  <c r="G73" i="182"/>
  <c r="G74" i="182"/>
  <c r="G82" i="182"/>
  <c r="G69" i="182"/>
  <c r="G40" i="182"/>
  <c r="G41" i="182"/>
  <c r="G47" i="182"/>
  <c r="G48" i="182"/>
  <c r="G39" i="182"/>
  <c r="G167" i="182"/>
  <c r="G329" i="182" l="1"/>
  <c r="G291" i="182"/>
  <c r="G169" i="182"/>
  <c r="G84" i="182"/>
</calcChain>
</file>

<file path=xl/sharedStrings.xml><?xml version="1.0" encoding="utf-8"?>
<sst xmlns="http://schemas.openxmlformats.org/spreadsheetml/2006/main" count="859" uniqueCount="629">
  <si>
    <t>2-05</t>
  </si>
  <si>
    <t>Iskop za separator u materijalu C  kategorije, položaja, dimenzija i oblika prema nacrtima</t>
  </si>
  <si>
    <t>Podrazumijeva iskop materijala uz svu potrebnu zaštitu stabilnosti rova (razupiranje, odvodnja, zbijanje), odlaganje iskopanog materijala, razastiranje, utovar i odvoz viška materijala na odlagalište i odlaganje, te čišćenje terena u zoni rova.</t>
  </si>
  <si>
    <t>Iskop u materijalu "C" kategorije</t>
  </si>
  <si>
    <t>LOKACIJA I ZAŠTITA KOMUNALNIH INSTALACIJA I OSTALIH PRIKLJUČAKA</t>
  </si>
  <si>
    <t>Zaštita magistralnog plinovoda BS Bakić-MRS Slatina</t>
  </si>
  <si>
    <t xml:space="preserve">Postavljanje pocinčane rešetke upozorenja na mjestima križanja s novoprojektiranom cestom </t>
  </si>
  <si>
    <t>Izmještanje ozračnjaka (lule) magistralnog plinovoda prema uputama i uz nazočnost vlasnika instalacije</t>
  </si>
  <si>
    <t>1.1.1.</t>
  </si>
  <si>
    <t>1.2.</t>
  </si>
  <si>
    <t>1.1.</t>
  </si>
  <si>
    <t>1.2.2.</t>
  </si>
  <si>
    <t>1.2.1.</t>
  </si>
  <si>
    <t>1.2.3.</t>
  </si>
  <si>
    <t>1.3.</t>
  </si>
  <si>
    <t>1.4.</t>
  </si>
  <si>
    <t>2.1.</t>
  </si>
  <si>
    <t>2.1.1.</t>
  </si>
  <si>
    <t>2.2.</t>
  </si>
  <si>
    <t>2.2.1.</t>
  </si>
  <si>
    <t>2.3.</t>
  </si>
  <si>
    <t>2.3.1.</t>
  </si>
  <si>
    <t>2.4.</t>
  </si>
  <si>
    <t>2.4.1.</t>
  </si>
  <si>
    <t>2.5.</t>
  </si>
  <si>
    <t>2.6.</t>
  </si>
  <si>
    <t>2.7.</t>
  </si>
  <si>
    <t>2.8.</t>
  </si>
  <si>
    <t>2.9.</t>
  </si>
  <si>
    <t>3.1.</t>
  </si>
  <si>
    <t>3.2.</t>
  </si>
  <si>
    <t>3.7.</t>
  </si>
  <si>
    <t>3.7.1.</t>
  </si>
  <si>
    <t>3.7.2.</t>
  </si>
  <si>
    <t>3.7.3.</t>
  </si>
  <si>
    <t>3.7.4.</t>
  </si>
  <si>
    <t>3.12.</t>
  </si>
  <si>
    <t>3.13.</t>
  </si>
  <si>
    <t>3.13.1.</t>
  </si>
  <si>
    <t>3.13.2.</t>
  </si>
  <si>
    <t>3.14.</t>
  </si>
  <si>
    <t>3.14.1.</t>
  </si>
  <si>
    <t>3.14.2.</t>
  </si>
  <si>
    <t>Količina</t>
  </si>
  <si>
    <t>1.5.</t>
  </si>
  <si>
    <t>Iskolčenje trase, objekata, svih raskrižja i kanala i oborinske kanalizacije obuhvaća sva geodetska mjerenja, kojima se podaci iz projekta prenose na teren ili s terena u projekte, osiguranje osi iskolčene trase, profiliranje, obnavljanje i održavanje iskolčenih oznaka na terenu za sve vrijeme građenja, odnosno do predaje radova investitoru. Cijena obuhvaća i izradu elaborata iskolčenja te geodetski snimak izvedenog stanja s prijavom nadležnom Uredu za katastarske poslove.</t>
  </si>
  <si>
    <t>Vađenje postojećih rubnjaka. Rad obuhvaća vađenje rubnjaka, utovar i deponiranje.</t>
  </si>
  <si>
    <t>1.3.2.</t>
  </si>
  <si>
    <t>PRIVREMENA REGULACIJA PROMETA</t>
  </si>
  <si>
    <t>9-01</t>
  </si>
  <si>
    <t>9-02</t>
  </si>
  <si>
    <t>Faza:</t>
  </si>
  <si>
    <t>ISKOLČENJE TRASE, OBJEKATA, SVIH RASKRIŽJA I KANALA</t>
  </si>
  <si>
    <t>Iskolčenje trase, objekata i svih raskrižja</t>
  </si>
  <si>
    <t>m3</t>
  </si>
  <si>
    <t>m2</t>
  </si>
  <si>
    <t>Obračun se vrši po m2 ugrađenog materijala.</t>
  </si>
  <si>
    <t xml:space="preserve">Uklanjanje grmlja i šiblja (do Ø 10 cm) u cestovnom pojasu i postojećim kanalima obračunava se po četvornom metru očišćene zarasle površine. </t>
  </si>
  <si>
    <t>3-04.4.1</t>
  </si>
  <si>
    <t>5-02</t>
  </si>
  <si>
    <t>NOSIVI SLOJ OD ZRNATOG KAMENOG MATERIJALA STABILIZIRANOG HIDRAULIČNIM VEZIVOM</t>
  </si>
  <si>
    <t>Rad se mjeri u kubičnim metrima.</t>
  </si>
  <si>
    <t>OPIS RADA</t>
  </si>
  <si>
    <t>kom</t>
  </si>
  <si>
    <t>GEODETSKI RADOVI</t>
  </si>
  <si>
    <t>1-02</t>
  </si>
  <si>
    <t>5-01</t>
  </si>
  <si>
    <t>5-04</t>
  </si>
  <si>
    <t>ODVODNJA</t>
  </si>
  <si>
    <t>3-02</t>
  </si>
  <si>
    <t>DRENAŽE</t>
  </si>
  <si>
    <t>NOSIVI SLOJEVI OD ZRNATOG KAMENOG MATERIJALA</t>
  </si>
  <si>
    <t>KOLNIČKA KONSTRUKCIJA</t>
  </si>
  <si>
    <t>Obračun radova:</t>
  </si>
  <si>
    <t>Red. br.</t>
  </si>
  <si>
    <t>O.T.U.</t>
  </si>
  <si>
    <t xml:space="preserve"> Jed.mj.</t>
  </si>
  <si>
    <t>ZEMLJANI RADOVI</t>
  </si>
  <si>
    <t>PRIPREMNI RADOVI</t>
  </si>
  <si>
    <t>2-02</t>
  </si>
  <si>
    <t>2-07</t>
  </si>
  <si>
    <t>Ovaj rad obuhvaća nasipanje, razastiranje, prema potrebi vlaženje ili sušenje, te planiranje materijala u nasipu prema dimenzijama i nagibima danim u projektu, kao i zbijanje prema zahtjevima iz OTU.</t>
  </si>
  <si>
    <t>Zaštita pokosa i drugih površina izloženih eroziji provodi se u skladu s projektnim rješenjem na više načina, a primjenjuje se pri izgradnji usjeka, zasjeka, nasipa, zeleni međupojas i dr.</t>
  </si>
  <si>
    <t>Rad obuhvaća zaštitu komunalnih instalacija i ostalih priključaka, kao što su zračni i podzemni vodovi električne energije, plinovodi, naftovodi, telefonski vodovi, toplovodi, vodovodi, kanalizacija i drugo, koji su sastavni dio buduće prometnice, ili koji tijekom gradnje prometnice zbog primjerice prolaza teških i velikih vozila mogu biti ugrožene.</t>
  </si>
  <si>
    <t>GLAVNI PROJEKT</t>
  </si>
  <si>
    <t>Uklanjanje drveća i panjeva obračunava se po komadu, uzimajući u obzir debljinu (profil) stabla (mjereno na visini 1m od zemlje):
· Ø 10-30cm</t>
  </si>
  <si>
    <t>Uklanjanje drveća i panjeva obračunava se po komadu, uzimajući u obzir debljinu (profil) stabla (mjereno na visini 1m od zemlje):
· Ø od 30-50cm.</t>
  </si>
  <si>
    <t xml:space="preserve">Izrada nosivog sloja od cementom stabiliziranog šljunka. Rad obuhvaća dobavu i ugradnju cementne stabilizacije. Ugrađeni sloj mora zadovoljavati kriterij nosivosti od b28 =2,5-6,0 MN/m2. </t>
  </si>
  <si>
    <t>Ovaj rad obuhvaća vađenje i demontiranje prometnih znakova, reklamnih ploča i ostale prometne opreme (kolobrani i odbojnici), rušenje zidova, rušenje postojećih kolničkih konstrukcija i postojećih propusta, uklanjanje rubnjaka, rušenje i/ili premještanje žičanih, drvenih i kamenih ograda, skidanje i premještanje starih ili izradu i postavljanje novih ulaza (vrata), rušenje napuštenih i dotrajalih zgrada i drugih objekata od kojih se materijal, osim za izradu nasipa, ne može upotrijebiti i za druge namjene. Stavka obuhvaća i strojno zasijecanje asfalta na mjestima uklapanja.</t>
  </si>
  <si>
    <t>OBORINSKA KANALIZACIJA</t>
  </si>
  <si>
    <t>Građevina:</t>
  </si>
  <si>
    <t>IV</t>
  </si>
  <si>
    <t>I.)</t>
  </si>
  <si>
    <t>IZRADA NASIPA OD ZEMLJANIH MATERIJALA</t>
  </si>
  <si>
    <t>2-09</t>
  </si>
  <si>
    <t>II.)</t>
  </si>
  <si>
    <t>Ukupno I - PRIPREMNI RADOVI  ( Kn ) :</t>
  </si>
  <si>
    <t>III.)</t>
  </si>
  <si>
    <t>V.)</t>
  </si>
  <si>
    <t>ČIŠĆENJE I PRIPREMA TERENA</t>
  </si>
  <si>
    <t>1-03</t>
  </si>
  <si>
    <t>UKLANJANJE GRMLJA I DRVEĆA</t>
  </si>
  <si>
    <t>IZRADA PLITKIH DRENAŽA</t>
  </si>
  <si>
    <t>3-04</t>
  </si>
  <si>
    <t>ISKOP ROVA ZA KANALIZACIJU</t>
  </si>
  <si>
    <t>ZATRPAVANJE ROVA KANALIZACIJE</t>
  </si>
  <si>
    <t>RUBNJACI</t>
  </si>
  <si>
    <t>3-04.7.1</t>
  </si>
  <si>
    <t>Izrada betonskih rubnjaka</t>
  </si>
  <si>
    <t>Rad se mjeri u metrima (m') postavljenih rubnjaka prema detaljima iz projekta, uključivo s izvedbom podloge.</t>
  </si>
  <si>
    <t>km</t>
  </si>
  <si>
    <t>2-01</t>
  </si>
  <si>
    <t>ISKOP HUMUSA</t>
  </si>
  <si>
    <t>Po kubičnom metru stvarno iskopanog humusa, mjereno u sraslom stanju.</t>
  </si>
  <si>
    <t>2-08</t>
  </si>
  <si>
    <t>UREĐENJE TEMELJNOG TLA</t>
  </si>
  <si>
    <t>2-08.1</t>
  </si>
  <si>
    <t>UREĐENJE TEMELJNOG TLA MEHANIČKIM ZBIJANJEM</t>
  </si>
  <si>
    <t>Rad se mjeri i obračunava po četvornom metru stvarno uređenog temeljnog tla.</t>
  </si>
  <si>
    <t>IZRADA NASIPA</t>
  </si>
  <si>
    <t>Po kubičnom metru stvarno izvedenog nasipa.</t>
  </si>
  <si>
    <t>Po četvornom metru stvarno izvedene posteljice</t>
  </si>
  <si>
    <t>Radovi rušenja i uklanjanja postojeće kolničke konstrukcije, rubnjaka, betonskih kanalica, postojećih rigola, kolnih prilaza i sl. uključuju i utovar u prijevozna sredstva te odvoz na deponiju udaljenosti do 5 km.</t>
  </si>
  <si>
    <t>IZRADA POSTELJICE OD KAMENIH MATERIJALA</t>
  </si>
  <si>
    <t>2-10.3</t>
  </si>
  <si>
    <t>ZAŠTITA POKOSA I DRUGIH POVRŠINA IZLOŽENIH EROZIJI</t>
  </si>
  <si>
    <t>3-01</t>
  </si>
  <si>
    <t>POVRŠINSKO ODVODNJAVANJE</t>
  </si>
  <si>
    <t>ODVODNI JARCI</t>
  </si>
  <si>
    <t>3-01.1.4</t>
  </si>
  <si>
    <t>Ovaj rad obuhvaća sječenje šiblja i stabala svih dimenzija, odsijecanje granja, rezanje stabala i debelih grana na dužine pogodne za prijevoz, vađenje korijenja, šiblja te starih panjeva i panjeva novo posječenih stabala, zatim odnošenje šiblja, granja, trupaca i panjeva izvan profila ceste na odlagalište koje se nalazi na udaljenosti do 5 km. Udubine od izvađenih panjeva na temeljnom tlu treba ispuniti istim materijalom kakav je na okolnom temeljnom tlu te izvesti zbijanje do propisane zbijenosti.</t>
  </si>
  <si>
    <t>UZDUŽNE OZNAKE NA KOLNIKU</t>
  </si>
  <si>
    <t>POPREČNE OZNAKE NA KOLNIKU</t>
  </si>
  <si>
    <t>Po kubičnom metru iskopanog materijala mjereno u sraslom stanju.</t>
  </si>
  <si>
    <t>Ukupno III - ODVODNJA  ( Kn ) :</t>
  </si>
  <si>
    <t>Ukupno IV - KOLNIČKA KONSTRUKCIJA  ( Kn ) :</t>
  </si>
  <si>
    <t>Nosivi sloj od cementom stabiliziranog šljunka ispod novoprojektiranih pješačkih staza debljine sloja od 12cm</t>
  </si>
  <si>
    <t>m'</t>
  </si>
  <si>
    <t>2.8.1.</t>
  </si>
  <si>
    <t>2.7.2.</t>
  </si>
  <si>
    <t>2.7.1.</t>
  </si>
  <si>
    <t>1.3.1.</t>
  </si>
  <si>
    <t>Ručni otkop rovova u svrhu utvrđivanja točnog položaja postojećih instalacija. Ručni otkop rovova vrši se na mjestima gdje se situacijom izmještanja instalacija predviđa položaj postojećih instalacija. Stavka obuhvaća slijedeće radove:- ručni otkop rova do dubine 2.50m i širine 1.0m, po potrebi zatrpavanje rova pijeskom, a kasnije i zatrpavanje iskopanim materijalom, utvrđivanje položaja postojećih instalacija. Otkopane rovove osigurati sukladno HTZ mjerama.</t>
  </si>
  <si>
    <t>PLANIRANJE I ZATRAVLJENJE POVRŠINA</t>
  </si>
  <si>
    <t>Po četvornom metru stvarno izvedene površine</t>
  </si>
  <si>
    <t>3.3.</t>
  </si>
  <si>
    <t>3.4.</t>
  </si>
  <si>
    <t>3.5.</t>
  </si>
  <si>
    <t>3.6.</t>
  </si>
  <si>
    <t>3.8.</t>
  </si>
  <si>
    <t>3.9.</t>
  </si>
  <si>
    <t>3.10.</t>
  </si>
  <si>
    <t>3.11.</t>
  </si>
  <si>
    <t>UKLANJANJE UMJETNIH OBJEKATA, PROMETNIH ZNAKOVA,                        REKLAMNIH PLOČA I SLIČNO</t>
  </si>
  <si>
    <t>OBLOGA DNA I POKOSA JARKA</t>
  </si>
  <si>
    <t>PEHD SN8 korugirane cijevi DN315 / 271mm</t>
  </si>
  <si>
    <t>PEHD SN8 korugirane cijevi DN400 / 343mm</t>
  </si>
  <si>
    <t>PEHD SN8 korugirane cijevi DN500 / 438mm</t>
  </si>
  <si>
    <t>2.4.2.</t>
  </si>
  <si>
    <t>IZGRADNJA PROMETNICA I JAVNE RASVJETE</t>
  </si>
  <si>
    <t>U ISTOČNOM I ZAPADNOM DIJELU PODUZETNIČKE ZONE "TURBINA 2" U SLATINI</t>
  </si>
  <si>
    <t>3-02.2.</t>
  </si>
  <si>
    <t>3-01.1.</t>
  </si>
  <si>
    <t>2-15.</t>
  </si>
  <si>
    <t>2-09.3.</t>
  </si>
  <si>
    <t>2-09.1.</t>
  </si>
  <si>
    <t>2-08.4.</t>
  </si>
  <si>
    <t>1-03.5.</t>
  </si>
  <si>
    <t>1-03.1.</t>
  </si>
  <si>
    <t>1-02.1.</t>
  </si>
  <si>
    <t>3-04.1.</t>
  </si>
  <si>
    <t>3-04.4.</t>
  </si>
  <si>
    <t>3-04.5.</t>
  </si>
  <si>
    <t>3-04.6.</t>
  </si>
  <si>
    <t>3-04.7.</t>
  </si>
  <si>
    <t>4.3.1.</t>
  </si>
  <si>
    <t>5.1.1.</t>
  </si>
  <si>
    <t>5.2.1.</t>
  </si>
  <si>
    <t>9-02.1.</t>
  </si>
  <si>
    <t>9-02.2.</t>
  </si>
  <si>
    <t>5.2.2.</t>
  </si>
  <si>
    <t>5.2.</t>
  </si>
  <si>
    <t>5.3.1.</t>
  </si>
  <si>
    <t>1-03.2.</t>
  </si>
  <si>
    <t>Ukupno II - ZEMLJANI RADOVI  (Kn):</t>
  </si>
  <si>
    <t>2-01.2.</t>
  </si>
  <si>
    <t>Izvedba, kontrola kakvoće i obračun prema Općim tehničkim uvjetima za radove na cestama, IGH 2001. (OTU), 1. i 2. Poglavlje; odredba 2-01.</t>
  </si>
  <si>
    <t>ISKOPI U MATERIJALU "C" KATEGORIJE</t>
  </si>
  <si>
    <t>Stavka obuhvaća široke iskope predviđene projektom, koje treba izvesti prema, projektiranim kotama i nagibima. 
Prilikom iskopa potrebno je voditi računa o postojećoj komunalnoj infrastrukturi kako ne bi došlo do njenog oštećenja. Po potrebi se dio iskopa obavlja ručno, pri čemu Izvođač nema pravo na razliku u cijeni iskopa.
Stavka uključuje i utovar iskopanog materijala u prijevozna sredstva, prijevoz do deponije, deponiranje i uređenje deponije. Mjesto deponije dužan je osigurati izvođač radova.
Dio materijala "C" kategorije predviđeno je za izradu nasipa zemlje.</t>
  </si>
  <si>
    <t>iskop i odlaganje materijala “C” kategorije - cesta</t>
  </si>
  <si>
    <t>2.2.2.</t>
  </si>
  <si>
    <t>iskop i odlaganje materijala “C” kategorije - pješačke staze</t>
  </si>
  <si>
    <t>ISKOP JARAKA</t>
  </si>
  <si>
    <t>3-01.1.1.</t>
  </si>
  <si>
    <t>Rad se mjeri u m3 stvarnog iskopa jarka. U stavku je uključen iskop i razastiranje  materijala te fino uređenje pokosa i dna jarka.</t>
  </si>
  <si>
    <t>3.1.1.</t>
  </si>
  <si>
    <t>2-08.2.</t>
  </si>
  <si>
    <t>ZAMJENA SLOJA SLABOG TEMELJNOG TLA BOLJIM MATERIJALOM</t>
  </si>
  <si>
    <t>Po kubičnom metru ugrađenog i zbijenog zamjenskog materijala (mješoviti materijal iz iskopa postojeće konstrukcije, ukoliko zadovoljava, prema odobrenju Nadzornog inženjera)</t>
  </si>
  <si>
    <t>Rad uključuje iskop sloja slabog materijala u posteljici s odvozom na odlagalište, te njegovu zamjenu izradom zbijenog nasipnog sloja od mješovitog materijala iz iskopa  postojeće kolničke konstrukcije ili drobljenog kamena 0-63mm. Stavka uključuje nabavu, dobavu, prijevoz i ugradnju zamjenskog materijala. Predviđena debjina zamjene je cca. 25cm ili prema zahtjevu nadzornog inženjera. Izvođač radova dužan je osigurati sva potrebna ispitivanja radi uvida u kakvoću izvedene zamjene. Primjenu tog materijala odobrava nadzorni inženjer.</t>
  </si>
  <si>
    <t>Temeljno tlo - ceste</t>
  </si>
  <si>
    <t>Temeljno tlo - pješačke staze</t>
  </si>
  <si>
    <t xml:space="preserve">UREĐENJE TEMELJNOG TLA GEOTEKSTILOM </t>
  </si>
  <si>
    <t>2.5.1.</t>
  </si>
  <si>
    <t>2.5.2.</t>
  </si>
  <si>
    <t>2-10.1.</t>
  </si>
  <si>
    <t>IZRADA POSTELJICE OD ZEMLJANIH MATERIJALA</t>
  </si>
  <si>
    <t>UREĐENJE POSTELJICE</t>
  </si>
  <si>
    <t>Po četvornom metru stvarno izvedene posteljice:</t>
  </si>
  <si>
    <r>
      <t>Zaštita plinovoda AB</t>
    </r>
    <r>
      <rPr>
        <sz val="9"/>
        <color indexed="10"/>
        <rFont val="Arial"/>
        <family val="2"/>
        <charset val="238"/>
      </rPr>
      <t xml:space="preserve"> </t>
    </r>
    <r>
      <rPr>
        <sz val="9"/>
        <rFont val="Arial"/>
        <family val="2"/>
        <charset val="238"/>
      </rPr>
      <t>pločom debljine 0,15 m, širine 1,5m na mjestima prolaska ispod novoprojektirane ceste.</t>
    </r>
  </si>
  <si>
    <r>
      <t>Zaštita magistralnog plinovoda nasipom pijeska u debljini od 15 cm prema dataljima u projektu.Zbijanje vršiti vibropločom a zbijeni sloj mora zadovoljiti modul stišljivosti od Ms=15 MN/m</t>
    </r>
    <r>
      <rPr>
        <vertAlign val="superscript"/>
        <sz val="9"/>
        <rFont val="Arial"/>
        <family val="2"/>
        <charset val="238"/>
      </rPr>
      <t>2</t>
    </r>
    <r>
      <rPr>
        <sz val="9"/>
        <rFont val="Arial"/>
        <family val="2"/>
        <charset val="238"/>
      </rPr>
      <t xml:space="preserve">. </t>
    </r>
  </si>
  <si>
    <r>
      <t>Zaštita magistralnog plinovoda nasipom zemlje u debljini od 35 cm prema dataljima u projektu.Zbijanje vršiti vibropločom a zbijeni sloj mora zadovoljiti modul stišljivosti od Ms=25 MN/m</t>
    </r>
    <r>
      <rPr>
        <vertAlign val="superscript"/>
        <sz val="9"/>
        <rFont val="Arial"/>
        <family val="2"/>
        <charset val="238"/>
      </rPr>
      <t>2</t>
    </r>
    <r>
      <rPr>
        <sz val="9"/>
        <rFont val="Arial"/>
        <family val="2"/>
        <charset val="238"/>
      </rPr>
      <t>.</t>
    </r>
  </si>
  <si>
    <r>
      <t>Zaštita magistralnog plinovoda nasipom šljunka u debljini od 20+40 cm prema dataljima u projektu.Zbijanje vršiti vibropločom a zbijeni sloj mora zadovoljiti modul stišljivosti od Ms=25 MN/m</t>
    </r>
    <r>
      <rPr>
        <vertAlign val="superscript"/>
        <sz val="9"/>
        <rFont val="Arial"/>
        <family val="2"/>
        <charset val="238"/>
      </rPr>
      <t>2</t>
    </r>
    <r>
      <rPr>
        <sz val="9"/>
        <rFont val="Arial"/>
        <family val="2"/>
        <charset val="238"/>
      </rPr>
      <t xml:space="preserve">. </t>
    </r>
  </si>
  <si>
    <r>
      <t>Obračun po m</t>
    </r>
    <r>
      <rPr>
        <vertAlign val="superscript"/>
        <sz val="9"/>
        <rFont val="Arial"/>
        <family val="2"/>
        <charset val="238"/>
      </rPr>
      <t>1</t>
    </r>
    <r>
      <rPr>
        <sz val="9"/>
        <rFont val="Arial"/>
        <family val="2"/>
        <charset val="238"/>
      </rPr>
      <t xml:space="preserve"> iskopanog kontrolnog rova</t>
    </r>
  </si>
  <si>
    <r>
      <t xml:space="preserve">Rad obuhvaća površinski iskop humusa u debljini sloja od </t>
    </r>
    <r>
      <rPr>
        <b/>
        <sz val="9"/>
        <rFont val="Arial"/>
        <family val="2"/>
        <charset val="238"/>
      </rPr>
      <t>30cm</t>
    </r>
    <r>
      <rPr>
        <sz val="9"/>
        <rFont val="Arial"/>
        <family val="2"/>
        <charset val="238"/>
      </rPr>
      <t>, te prijevoz viška materijala na stalno ili privremeno odlagalište koje osigurava i održava izvođač radova. Tijekom iskopa humusa treba voditi računa o tome da bude omogućena poprečna i uzdužna odvodnja. U završnoj fazi radova otkopanim materijalom vrši se humuziranje zelenih površina.
Humus se iskopava strojno, buldozerima, bagerima ili univerzalnim strojevima. Stavkom je obuhvaćen i prijevoz materijala na deponiju i samo deponiranje, plaćanje taksi i ostalih davanja za korištenje deponije, uključujući obvezu izvođača da osigura deponiju.
Dio iskopanog humusa predviđen je za izradu obloge zelenih površina.</t>
    </r>
  </si>
  <si>
    <r>
      <t xml:space="preserve">Uređenje temeljnog tla mehaničkim zbijanjem. U ovaj rad uračunato je čišćenje, planiranje, eventualno rijanje tla radi sušenja ili kvašenje te zbijanje, tj. potpuno uređenje temeljnog tla. Zbijanje temeljnog tla u zemljanim materijalima treba izvršiti tako, da se postigne stupanj zbijenosti u odnosu na standardni Proctor-ov postupak Sz≥97%, odnosno modul stišljivosti </t>
    </r>
    <r>
      <rPr>
        <b/>
        <sz val="9"/>
        <rFont val="Arial"/>
        <family val="2"/>
        <charset val="238"/>
      </rPr>
      <t>Ms≥30MN/m2</t>
    </r>
  </si>
  <si>
    <r>
      <t>Rad obuhvaća strojno grubo i fino planiranje, zbijanje  glatkim valjcima ili valjcima s točkovima na pneumaticima. Posteljica je uređeni završni sloj nasipa koji preuzima opterećenje kolničke konstrukcije.
Zbijanje posteljice od kamenih materijala treba izvršiti tako, da se postigne stupanj zbijenosti u odnosu na standardni Proctor-ov postupak Sz≥100%, odnosno modul stišljivosti Ms≥40MN/m</t>
    </r>
    <r>
      <rPr>
        <vertAlign val="superscript"/>
        <sz val="9"/>
        <rFont val="Arial"/>
        <family val="2"/>
        <charset val="238"/>
      </rPr>
      <t>2</t>
    </r>
    <r>
      <rPr>
        <sz val="9"/>
        <rFont val="Arial"/>
        <family val="2"/>
        <charset val="238"/>
      </rPr>
      <t>.</t>
    </r>
  </si>
  <si>
    <r>
      <t>Obračun po m</t>
    </r>
    <r>
      <rPr>
        <vertAlign val="superscript"/>
        <sz val="9"/>
        <rFont val="Arial"/>
        <family val="2"/>
        <charset val="238"/>
      </rPr>
      <t>3</t>
    </r>
    <r>
      <rPr>
        <sz val="9"/>
        <rFont val="Arial"/>
        <family val="2"/>
        <charset val="238"/>
      </rPr>
      <t xml:space="preserve"> stvarno izvršenog iskopa u sraslom stanju prema mjerama iz projekta.</t>
    </r>
  </si>
  <si>
    <r>
      <t>Rad po ovoj stavci obračunava se po m</t>
    </r>
    <r>
      <rPr>
        <vertAlign val="superscript"/>
        <sz val="9"/>
        <rFont val="Arial"/>
        <family val="2"/>
        <charset val="238"/>
      </rPr>
      <t>3</t>
    </r>
    <r>
      <rPr>
        <sz val="9"/>
        <rFont val="Arial"/>
        <family val="2"/>
        <charset val="238"/>
      </rPr>
      <t xml:space="preserve"> ugrađenog materijala u rovu uz odbitak volumena kanalizacijske cijevi u profilu kao prema projektu.</t>
    </r>
  </si>
  <si>
    <r>
      <t>Po m</t>
    </r>
    <r>
      <rPr>
        <vertAlign val="superscript"/>
        <sz val="9"/>
        <rFont val="Arial"/>
        <family val="2"/>
        <charset val="238"/>
      </rPr>
      <t>3</t>
    </r>
    <r>
      <rPr>
        <sz val="9"/>
        <rFont val="Arial"/>
        <family val="2"/>
        <charset val="238"/>
      </rPr>
      <t xml:space="preserve"> stvarno ugrađenog pijeska u kanalizacijski rov.</t>
    </r>
  </si>
  <si>
    <r>
      <t>Po m</t>
    </r>
    <r>
      <rPr>
        <vertAlign val="superscript"/>
        <sz val="9"/>
        <rFont val="Arial"/>
        <family val="2"/>
        <charset val="238"/>
      </rPr>
      <t>3</t>
    </r>
    <r>
      <rPr>
        <sz val="9"/>
        <rFont val="Arial"/>
        <family val="2"/>
        <charset val="238"/>
      </rPr>
      <t xml:space="preserve"> stvarno ugrađenog materijala iz iskopa.</t>
    </r>
  </si>
  <si>
    <r>
      <t xml:space="preserve">Prema kvadratnom metru ugrađenog geotekstila 
- na temeljnom tlu - </t>
    </r>
    <r>
      <rPr>
        <b/>
        <sz val="9"/>
        <rFont val="Arial"/>
        <family val="2"/>
        <charset val="238"/>
      </rPr>
      <t>ceste</t>
    </r>
  </si>
  <si>
    <r>
      <t xml:space="preserve">Prema kvadratnom metru ugrađenog geotekstila 
- na temeljnom tlu i zemljanoj posteljici - </t>
    </r>
    <r>
      <rPr>
        <b/>
        <sz val="9"/>
        <rFont val="Arial"/>
        <family val="2"/>
        <charset val="238"/>
      </rPr>
      <t>pješačka staza</t>
    </r>
  </si>
  <si>
    <r>
      <t xml:space="preserve">Valjanje, planiranje i humuziranje ravnih zelenih površina. Rad obuhvaća dobavu i ugradnju humusnog materijala u sloju debljine od </t>
    </r>
    <r>
      <rPr>
        <b/>
        <sz val="9"/>
        <rFont val="Arial"/>
        <family val="2"/>
        <charset val="238"/>
      </rPr>
      <t>20cm</t>
    </r>
    <r>
      <rPr>
        <sz val="9"/>
        <rFont val="Arial"/>
        <family val="2"/>
        <charset val="238"/>
      </rPr>
      <t>. Razastrti sloj humusa je potrebno uvaljati laganim valjkom. U slučaju suhog i vrućeg vremena potrebno je vlažiti zasijane površine. Po fino uređenom humusnom sloju sije se trava. Vrsta i mješavina trave odabire se u ovisnosti o ekološkim uvjetima zbog sigurnosti rasta vegetacije. Količina sjemena iznosi oko 5,1-8,0 g/m2, a gnojiva oko 80 g/m2. 
Nakon izrade humusnog sloja i travnate vegetacije, površine se moraju njegovati do konačnog rasta, a ako je potrebno pokositi 1-2 puta.</t>
    </r>
  </si>
  <si>
    <t>2.9.1.</t>
  </si>
  <si>
    <t>2.9.2.</t>
  </si>
  <si>
    <t>2.10.</t>
  </si>
  <si>
    <t>Izrada nasipa bankine i zelenih površina</t>
  </si>
  <si>
    <t>2-15.1.</t>
  </si>
  <si>
    <t>IZRADA NASIPA OD PIJESKA</t>
  </si>
  <si>
    <r>
      <t xml:space="preserve">Izrada nasipa pijeska. Stavka obuhvaća nabavu i dobavu materijala, razastiranje te grubo planiranje materijala u nasipu prema dimenzijama i nagibima iz projekta, kao i sabijanje. Debljina nasipnog sloja mora biti u skladu s vrstom nasipnog materijala te uporabljenim građevinskim strojevima. Zbijanje nasipa u kamenim materijalima treba izvršiti tako, da se postigne stupanj zbijenosti u odnosu na standardni Proctor-ov postupak Sz≥100%, odnosno modul stišljivosti </t>
    </r>
    <r>
      <rPr>
        <b/>
        <sz val="9"/>
        <rFont val="Arial"/>
        <family val="2"/>
        <charset val="238"/>
      </rPr>
      <t>Ms≥40MN/m</t>
    </r>
    <r>
      <rPr>
        <b/>
        <vertAlign val="superscript"/>
        <sz val="9"/>
        <rFont val="Arial"/>
        <family val="2"/>
        <charset val="238"/>
      </rPr>
      <t>2</t>
    </r>
    <r>
      <rPr>
        <b/>
        <sz val="9"/>
        <rFont val="Arial"/>
        <family val="2"/>
        <charset val="238"/>
      </rPr>
      <t>.</t>
    </r>
    <r>
      <rPr>
        <sz val="9"/>
        <rFont val="Arial"/>
        <family val="2"/>
        <charset val="238"/>
      </rPr>
      <t xml:space="preserve">
</t>
    </r>
  </si>
  <si>
    <t>Izrada nasipa pijeska - ceste</t>
  </si>
  <si>
    <t>Izrada nasipa pijeska - pješačke staze</t>
  </si>
  <si>
    <r>
      <t xml:space="preserve">Izrada nasipa bankine i zelenih površina od zemljanog materijala dobivenog iz iskopa. Nasip od zemljanog materijala izvodi se na zelenim površinama, tj. na površinama gdje nema prometnog opterećenja. Rad obuhvaća strojno razastiranje i planiranje zemljanog materijala, zbijanje ježevima, glatkim valjcima ili valjcima s kotačima na pneumaticima uz potrebno kvašenje vodom.
Zbijanje nasipa u zemljanim materijalima treba izvršiti tako, da se postigne stupanj zbijenosti u odnosu na standardni Proctor-ov postupak Sz≥100%, odnosno modul stišljivosti </t>
    </r>
    <r>
      <rPr>
        <b/>
        <sz val="9"/>
        <rFont val="Arial"/>
        <family val="2"/>
        <charset val="238"/>
      </rPr>
      <t>Ms≥25MN/m</t>
    </r>
    <r>
      <rPr>
        <b/>
        <vertAlign val="superscript"/>
        <sz val="9"/>
        <rFont val="Arial"/>
        <family val="2"/>
        <charset val="238"/>
      </rPr>
      <t>2</t>
    </r>
    <r>
      <rPr>
        <b/>
        <sz val="9"/>
        <rFont val="Arial"/>
        <family val="2"/>
        <charset val="238"/>
      </rPr>
      <t>.</t>
    </r>
  </si>
  <si>
    <t>Izrada posteljice - pješačke staze (Sz≥100%, Ms≥30MN/m²)</t>
  </si>
  <si>
    <t xml:space="preserve">Grubo i fino strojno planiranje, te zbijanje glatkim valjcima ili valjcima s kotačima na pneumaticima.
Zbijanje posteljice u zemljanim materijalima treba izvršiti tako, da se postigne stupanj zbijenosti u odnosu na standardni Proctor-ov postupak Sz≥80-100%, odnosno modul stišljivosti Ms≥25-35MN/m². </t>
  </si>
  <si>
    <t>Izrada posteljice na pijesku - ceste</t>
  </si>
  <si>
    <t>Izrada posteljice na pijesku - pješačke staze</t>
  </si>
  <si>
    <t>2.11.</t>
  </si>
  <si>
    <t>Prijevoz viška zemljanog materijala na odlagalište koje osigurava Izvoditelj</t>
  </si>
  <si>
    <t>2.11.1.</t>
  </si>
  <si>
    <t>Prijevoz viška humusa na odlagalište koje osigurava Izvoditelj</t>
  </si>
  <si>
    <t>Rad obuhvaća prijevoz viška humusnog materijala (nakon izvedbe humuziranja), materijala iz iskopa od mjesta iskopa do mjesta deponiranja, te deponiranje sa istovarom na odlagalište i svog otpadnog materijala, uključivo utovar, istovar, razastiranje i planiranje. Izvođač je dužan u potpunosti osigurati prijevoz na samom gradilištu i na javnim prometnim površinama.</t>
  </si>
  <si>
    <t>PRIJEVOZ I DEPONIRANJE VIŠKA HUMUSA 
I MATERIJALA IZ ISKOPA S TRASE</t>
  </si>
  <si>
    <t>Po kubičnom metru stvarno prevezenog i deponiranog iskopanog sraslog materijala prema projektu a na parcelama poduzetničke zone Turbina 2.</t>
  </si>
  <si>
    <t>Strojni iskop jarka s uređenjem dna i pokosa jarka prema projektu. Rad obuhvaća iskop jarka, utovar, prijevoz na deponiju, istovar, deponiranje i uređenje deponije koju osigurava Izvoditelj radova.
Strojni iskop jaraka u tlu s uređenjem dna i pokosa jarka prema projektu s
odbacivanjem materijala u stranu, utovarom iskopanog materijala u prijevozna sredstva, prijevozom do deponije, deponiranjem, te uređenjem deponije. Mjesto deponije dužan je osigurati Izvoditelj radova. Dio materijala koji je potreban za izradu zemljanog nasipa bankina potrebno je privremeno deponirati na gradilištu.</t>
  </si>
  <si>
    <t>Rad obuhvaća iskop jaraka, te razastiranje iskopanog materijala odvodnih jaraka uz nožicu nasipa ili uz rub zasjeka u sraslom tlu kategorije C. Materijal iz iskopa razastire se u pojasu ceste ako je to moguće ili se odvozi u odlagalište i tamo razastire.</t>
  </si>
  <si>
    <t>Strojni iskop rova za kanalizaciju s razupiranjem, u materijalu kategorije "C", dubine do 3m, prema nacrtima iz projekta, projektirane širine s razupiranjem. 
Rad se mjeri u kubičnim metrima stvarno iskopanog rova u sraslom tlu, a u cijenu je uključen iskop i svi pomoćni radovi (razupiranje, oplate, crpljenja vode, vertikalni prijenosi, privremeno odlaganje i sl.), poravnanje dna, eventualno potrebna mjestimična sanacija dna iskopa, odlaganje, razastiranje i utovar u prijevozno sredstvo viška materijala te odvozom na deponiju po izboru Izvoditelja, deponiranje i uređenje deponije. 
Eventualno potrebni ručni rad je uključen u stavku.</t>
  </si>
  <si>
    <r>
      <t>Rad se mjeri i obračunava po kubičnom metru (m3</t>
    </r>
    <r>
      <rPr>
        <sz val="9"/>
        <rFont val="Arial"/>
        <family val="2"/>
        <charset val="238"/>
      </rPr>
      <t>) stvarno izvršenog iskopa prema mjerama iz projekta.</t>
    </r>
  </si>
  <si>
    <t xml:space="preserve">Dobava i ugradba betonskih rubnjaka od predgotovljenih betonskih elemenata klase C35/45 otporan na smrzavanje i soli za odmrzavanje. na prethodno izvedenu podlogu od svježeg betona klase C16/20. 
Rad obuhvaća moguće zasijecanje ruba asfalta, uređenje stranica rova, ugradnju rubnjaka u betonsku podlogu prema detaljima iz projekta. </t>
  </si>
  <si>
    <t>18/24/100cm (betonska podloga 0 0.08m3/m')</t>
  </si>
  <si>
    <t>18/24/30cm (betonska podloga 0 0.08m3/m')</t>
  </si>
  <si>
    <t>8/20cm uz staze  (betonska podloga 0.03m3/m')</t>
  </si>
  <si>
    <t>3.14.3.</t>
  </si>
  <si>
    <t>po metru dužnom (m') izvedenog drenažnog sustava prema projektu</t>
  </si>
  <si>
    <r>
      <t xml:space="preserve">Rad obuhvaća iskop materijala za drenažni rov, njegov utovar, prijevoz na deponiju, deponiranje i uređenje deponije po izboru Izvođača, nabavu, dobavu i izvedbu betonske podloge od betona najniže klase C 20/25 na uređenu podlogu prema projektu, nabavu, dobavu i polaganje drenažne perforirane cijevi od tvrdog PVC promjera </t>
    </r>
    <r>
      <rPr>
        <b/>
        <sz val="9"/>
        <rFont val="Arial"/>
        <family val="2"/>
        <charset val="238"/>
      </rPr>
      <t>150mm</t>
    </r>
    <r>
      <rPr>
        <sz val="9"/>
        <rFont val="Arial"/>
        <family val="2"/>
        <charset val="238"/>
      </rPr>
      <t xml:space="preserve"> umotane u 200g/m2 geotekstil, te nabavu, dobavu i ugradnju filtarskog kamenog sloja krupnoće 8-63 mm oko drenažne cijevi u drenažnom jarku.</t>
    </r>
  </si>
  <si>
    <t>3-04.2.</t>
  </si>
  <si>
    <t>IZRADA PODLOŽNOG SLOJA KANALIZACIJSKIH CIJEVI</t>
  </si>
  <si>
    <t>IZRADA PODLOŽNOG SLOJA OD PIJESKA</t>
  </si>
  <si>
    <t>Rad se mjeri i obračunava po kubičnom metru (m3) stvarno izvršenog
podložnog sloja, prema mjerama iz projekta.</t>
  </si>
  <si>
    <t>PRIKLJUČAK NA POSTOJEĆE OKNO</t>
  </si>
  <si>
    <t xml:space="preserve">Izvedba monolitne obloge jarka d=15cm od armiranog betona C30/37 sa dodatkom za vodonepropusnost i za dodatkom protiv smrzavice. Ova obloga izvodi se kod izljeva novoprojektiranih kanalizacijskih krakova oborinske odvodnje u postojeći rekonstruirani kanal. Obloga jarka se izvodi na šljunčanoj podlozi d=15cm (uključeno u cijenu) i armira sa Q-257 (uključeno u cijenu). Dno jarka je širine 70cm, a stranice se izvode u nagibu 1:1.5. Prosječna visina obloge je 1.50m. Profiliranje (iskop zemlje) postojećeg jarka obračunat je u zasebnoj stavci. U cijenu je uračunat sav potreban materijal, rad i transport. </t>
  </si>
  <si>
    <t>IZRADA BANKINA</t>
  </si>
  <si>
    <t>2.12.</t>
  </si>
  <si>
    <t>2.12.1.</t>
  </si>
  <si>
    <t>2.12.2.</t>
  </si>
  <si>
    <t>2-16.</t>
  </si>
  <si>
    <t>2-16.1</t>
  </si>
  <si>
    <t>IZRADA BANKINA OD ZRNATOG KAMENOG MATERIJALA</t>
  </si>
  <si>
    <t>Po  metru stvarno izvedene bankine</t>
  </si>
  <si>
    <r>
      <t xml:space="preserve">Izrada bankina od zrnatog kamenog materijala. Debljina sloja zrnatog kamenog materijala bankine u zbijenom stanju iznosi </t>
    </r>
    <r>
      <rPr>
        <b/>
        <sz val="9"/>
        <rFont val="Arial CE"/>
        <charset val="238"/>
      </rPr>
      <t>12cm</t>
    </r>
    <r>
      <rPr>
        <sz val="9"/>
        <rFont val="Arial CE"/>
        <family val="2"/>
        <charset val="238"/>
      </rPr>
      <t xml:space="preserve">, a širina bankine iznosi </t>
    </r>
    <r>
      <rPr>
        <b/>
        <sz val="9"/>
        <rFont val="Arial CE"/>
        <charset val="238"/>
      </rPr>
      <t xml:space="preserve">150cm. </t>
    </r>
    <r>
      <rPr>
        <sz val="9"/>
        <rFont val="Arial CE"/>
        <family val="2"/>
        <charset val="238"/>
      </rPr>
      <t xml:space="preserve">
Bankina se izvodi na uredno izvedenoj i preuzetoj podlozi, veličine
zrna 0‐31,5 mm, širine i debljine u zbijenom stanju prema projektu, a
ovisno o debljini kolničke konstrukcije. U cijenu je uključena nabava i
prijevoz potrebnog materijala, razastiranje, grubo i fino planiranje, te
zbijanje do tražene zbijenosti, debljine sloja i nagiba prema projektu i svi
potrebni strojevi za dovršenje stavke. Obračun je u m1 izrađene bankine
debljine i širine određene projektom. Izvedba, kontrola kakvoće i obračun
prema OTU 2‐16. i 2‐16.1.</t>
    </r>
  </si>
  <si>
    <t>3-02.1.</t>
  </si>
  <si>
    <t>IZRADA PROCJEDNICA</t>
  </si>
  <si>
    <r>
      <t>Rad se mjeri i obračunava po kubnom metru (m</t>
    </r>
    <r>
      <rPr>
        <vertAlign val="superscript"/>
        <sz val="9"/>
        <rFont val="Arial"/>
        <family val="2"/>
        <charset val="238"/>
      </rPr>
      <t>3</t>
    </r>
    <r>
      <rPr>
        <sz val="9"/>
        <rFont val="Arial"/>
        <family val="2"/>
        <charset val="238"/>
      </rPr>
      <t>) drenažnog materijala.</t>
    </r>
  </si>
  <si>
    <t>3.3.1.</t>
  </si>
  <si>
    <r>
      <t xml:space="preserve">Rad obuhvaća nabavu, dobavu i ugradnju zrnatog kamenog materijala granulacije 30/60mm za izvedbu tankog sloja kao produžetka donjeg nosivog sloja kolničke konstrukcije u širini bankina, obostrano ili samo u širini niže bankine, na isplaniranu podlogu u širini od </t>
    </r>
    <r>
      <rPr>
        <b/>
        <sz val="9"/>
        <rFont val="Arial"/>
        <family val="2"/>
        <charset val="238"/>
      </rPr>
      <t>1,20m</t>
    </r>
    <r>
      <rPr>
        <sz val="9"/>
        <rFont val="Arial"/>
        <family val="2"/>
        <charset val="238"/>
      </rPr>
      <t xml:space="preserve">, debljini </t>
    </r>
    <r>
      <rPr>
        <b/>
        <sz val="9"/>
        <rFont val="Arial"/>
        <family val="2"/>
        <charset val="238"/>
      </rPr>
      <t>0,15m</t>
    </r>
    <r>
      <rPr>
        <sz val="9"/>
        <rFont val="Arial"/>
        <family val="2"/>
        <charset val="238"/>
      </rPr>
      <t xml:space="preserve"> na svakih </t>
    </r>
    <r>
      <rPr>
        <b/>
        <sz val="9"/>
        <rFont val="Arial"/>
        <family val="2"/>
        <charset val="238"/>
      </rPr>
      <t>15m</t>
    </r>
    <r>
      <rPr>
        <sz val="9"/>
        <rFont val="Arial"/>
        <family val="2"/>
        <charset val="238"/>
      </rPr>
      <t xml:space="preserve"> trase. Materijal se ugrađuje i sabija laganim sredstvima za sabijanje do modula stišljivosti koji iznosi </t>
    </r>
    <r>
      <rPr>
        <b/>
        <sz val="9"/>
        <rFont val="Arial"/>
        <family val="2"/>
        <charset val="238"/>
      </rPr>
      <t>Ms≥35MN/m2.</t>
    </r>
    <r>
      <rPr>
        <sz val="9"/>
        <rFont val="Arial"/>
        <family val="2"/>
        <charset val="238"/>
      </rPr>
      <t xml:space="preserve"> U stavku je uključen i iskop zemlje bankine i kasnije zatrpavanje za potrebe izvedbe procjednica, te utovar i odvoz viška materijala na deponiju koju je dužan osigurati Izvoditelj radova.</t>
    </r>
  </si>
  <si>
    <t>Izrada podložnog sloja od pijeska debljine 10cm na cijeloj širini dna rova za polaganje cestovne kanalizacije.
U cijeni je uključena nabava pijeska za podložni sloj i ostalog materijala (podlošci, jahači ili drugi umeci), utovar, svi prijevozi i prijenosi, istovar, ugradnja u jednom ili dva sloja, razastiranje i nabijanje na projektirane nagibe i mjere kao i sav pomoćni pribor, materijal i rad koji se koristi za osiguranje položaja cijevi.</t>
  </si>
  <si>
    <t>SLIVNICI (VODOLOVNA GRLA)</t>
  </si>
  <si>
    <t>MODULARNI POLIETILENSKI SLIVNICI PEHD</t>
  </si>
  <si>
    <t xml:space="preserve">Obračun radova: </t>
  </si>
  <si>
    <t>Rad se mjeri i obračunava po komadu propisno ugrađenog i preuzetog slivnika sa rešetkom.</t>
  </si>
  <si>
    <t>Slivnici s okvirom dimenzija 400x400mm i ravnom rešetkom nosivosti 400 kN 
- ugradnja uz rub kolnika</t>
  </si>
  <si>
    <t>3.9.1.</t>
  </si>
  <si>
    <t>REVIZIJSKA OKNA</t>
  </si>
  <si>
    <t>MONOLITNA REVIZIJSKA OKNA</t>
  </si>
  <si>
    <t>Monolitna revizijska okna pravokutnog presjeka izvode se od betona klase   C30/37, VDP 3, XC2, XF4, MS56 u vodonepropusnoj izvedbi na uredno izvedenu podlogu, u svemu prema projektu.
Debljina stijenki je 20cm i izvode se u dvostranoj oplati, a visina okna varira ovisno o položaju.
Revizijska okna se ugrađuju na pripremljeni iskop na podložni sloj od šljunka debljine 10cm te podložnog betona C16/20 debljine 5cm.</t>
  </si>
  <si>
    <t>Obračun je po komadu izvedenog okna, a u cijeni je uključena izvedba podložnog sloja šljunka debljine 10cm, podložnog betona C12/15 debljine 5cm, stijenki i temelja debljine 20cm, 25cm (C30/37), dobava i ugradnja armature i betona, izrada i demontaža oplata i skela, svi prijevozi i prijenosi, rad na ugradbi i njezi betona, izvedba kinete i priključaka s obradom sljubnica, ugradnja stupaljki, izvedba ležaja i okvira poklopca, uklanjanje oplata i otpada te čišćenje okoliša.</t>
  </si>
  <si>
    <t>Rad obuhvaća i izvedbu kinete u revizionim oknima. Ispuna kinete se radi betonom klase C 16/20 koji mora zadovoljavati uvjete iz ovih OTU-a.</t>
  </si>
  <si>
    <t>Radovi se mjere i obračunavaju po komadima ugrađenog i preuzetog revizijskog okna prema dimenzijama iz projekta.</t>
  </si>
  <si>
    <r>
      <t xml:space="preserve">U jedničnu cijenu revizijskog okna uračunati i potrebnu armaturu (Q335, B500B obostrano te kutnu rebrastu armaturu </t>
    </r>
    <r>
      <rPr>
        <sz val="9"/>
        <rFont val="Calibri"/>
        <family val="2"/>
        <charset val="238"/>
      </rPr>
      <t>Ø</t>
    </r>
    <r>
      <rPr>
        <sz val="9"/>
        <rFont val="Arial"/>
        <family val="2"/>
        <charset val="238"/>
      </rPr>
      <t>8), spojnice za spajanje rebrastih cijevi s betonom, stupaljke za sigurno spuštanje radnika u revizijsko okno 3kom/m visine.</t>
    </r>
  </si>
  <si>
    <t>3.10.1.</t>
  </si>
  <si>
    <t>3.10.2.</t>
  </si>
  <si>
    <t xml:space="preserve">po komadu izvedenog priključka. </t>
  </si>
  <si>
    <t xml:space="preserve">Izrada priključaka nove kanalizacije na postojeća revizijska okna za cijevi  DN500 i DN800. Stavka obuhvaća probijanje otvora na betonskoj stijenki postojećeg revizijskog okna, zamazivanje spoja cementnim mortom te sav ostali rad, opremu i materijal potreban za potpuno dovršenje stavke. 
</t>
  </si>
  <si>
    <t>Revizijsko okno (unutarnje dim. 140x120); K.O. 1.16. 
debljina stijenke 20cm; sa kinetom</t>
  </si>
  <si>
    <t>Revizijsko okno (unutarnje dim. 100x100), 
debljine stijenke 20cm; sa kinetom</t>
  </si>
  <si>
    <t>Zatrpavanje kanalizacijskog rova smije započeti nakon što izvođač predoći dokaze uporabljivosti materijala i elemenata, potvrdu ovlaštenog tijela o vodonepropusnosti i  pošto nadzorni inženjer preuzme cijevi.</t>
  </si>
  <si>
    <r>
      <t xml:space="preserve">Zatrpavanje rova za slivničke veze pijeskom do visine 30cm iznad cijevi, a ostatak rova zatrpava se zemljom iz iskopa za cijevi koje se nalaze izvan opterećenih površina prometnica i parkirališta, dok se rovovi na prometnim površinama zatrpavaju u cijelosti pijeskom. Rad obuhvaća razastiranje i planiranje materijala u slojevima, sabijanje laganim sredstvima za sabijanje tla ili ručno nabijačima. Traženi modul stišljivosti iznosi Ms≥25MN/m2 za zemljani materijal ili </t>
    </r>
    <r>
      <rPr>
        <b/>
        <sz val="9"/>
        <rFont val="Arial"/>
        <family val="2"/>
        <charset val="238"/>
      </rPr>
      <t>Ms≥40MN/m2</t>
    </r>
    <r>
      <rPr>
        <sz val="9"/>
        <rFont val="Arial"/>
        <family val="2"/>
        <charset val="238"/>
      </rPr>
      <t xml:space="preserve"> za pijesak.</t>
    </r>
  </si>
  <si>
    <t>3-04.3.</t>
  </si>
  <si>
    <t>UGRADNJA KANALIZACIJSKIH CIJEVI I SLIVNIČKIH VEZA</t>
  </si>
  <si>
    <t xml:space="preserve">Rad se mjeri i obračunava po metru dužnom (m') ugrađene cijevi. </t>
  </si>
  <si>
    <t>PVC SN8, Ø200mm (slivničke veze)</t>
  </si>
  <si>
    <t>PEHD SN8 korugirane cijevi DN800 / 688mm</t>
  </si>
  <si>
    <t>3.7.5.</t>
  </si>
  <si>
    <t>POKLOPCI NA REVIZIJSKIM OKNIMA S NATPISOM ODVODNJA</t>
  </si>
  <si>
    <t>kom.</t>
  </si>
  <si>
    <t>Ugradnja poklopaca na revizijska okna Ø 600 mm, nosivosti poklopca 150 kN. Ugradnja lijevano željeznog poklopca dimenzija, težine i nosivosti prema projektu. Obračunava se po komadu ugrađenog poklopca, a u cijeni je uključena nabava poklopca i okvira, po potrebi uskladištenje, prijevoz i prijenos te postavljanje poklopca na pripremljeno ležište prema detaljima iz projekta.  Izvedba, kontrola kakvoće i obračun prema OTU 3-04.4.4.</t>
  </si>
  <si>
    <t>Radovi se mjere i obračunavaju po komadima ugrađenog poklopca</t>
  </si>
  <si>
    <t>Dobava, transport i postavljanje modularnih slivnika, uključivo raznošenje i spuštanje u rov te potrebni spojni i brtveni materijal. 
Slivnik se sastoji od tijela slivnika od PEHD cijevi duljine 2m sa zavarenim vodonepropusnim dnom, DN 500, prstenaste čvrstoće SN8 i armiranobetonskog distribucijskog okvira. Armiranobetonski okvir dimenzija 1mx1mx0,2m se izvodi betonom C30/37, XC2, dmax=16mm. Uključena su i potrebna poravnanja na projektiranu kotu, neophodna oplata te sav ostali potreban materijal i rad.
Slivnik se postavlja u betonsku podlogu i oblogu betona klase C30/37 debljine 10cm ispod koje je zbijena podloga od šljunka debljine 10cm i zbijenosti min. 90% po Proctoru.
Priključak na oborinsku kanalizaciju izvodi se slivničkim vezama. Priključak se izvodi na visini izljeva prema projektu.
Ovom stavkom obuhvaćen je sav potreban materijal i rad 
do popunog dovršenja slivnika. Izvedba, kontrola kakvoće i obračun prema OTU 3-04.5.</t>
  </si>
  <si>
    <t>2.6.1.</t>
  </si>
  <si>
    <t xml:space="preserve">Nosivi sloj od mehanički zbijenog zrnatog kamenog materijala veličine zrna 0/32mm u debljini od min 25cm na površini pješačkih staza (Sz≥100%, Ms≥60MN/m2). </t>
  </si>
  <si>
    <t>Nosivi sloj od mehanički zbijenog zrnatog kamenog materijala veličine zrna 0/63 mm u debljini od 45cm na površini kolnika (Sz≥100%, Ms≥100MN/m2).</t>
  </si>
  <si>
    <t>Rad se mjeri u kubičnim metrima nosivog sloja od drobljenog kamenog materijala.</t>
  </si>
  <si>
    <t>Izrada nosivog sloja od mehanički stabiliziranog drobljenog kamenog materijala. 
Rad obuhvaća dobavu i ugradnju drobljenog kamenog materijala veličine zrna 0/32 za staze i 0/63mm ceste</t>
  </si>
  <si>
    <t>5-03</t>
  </si>
  <si>
    <t>IZRADA BITUMENSKOG MEĐUSLOJA ZA SLJEPLJIVANJE ASFALTNIH SLOJEVA</t>
  </si>
  <si>
    <t>4.3.</t>
  </si>
  <si>
    <t>NOSIVI ASFALTNI SLOJ (AC BASE)</t>
  </si>
  <si>
    <t>Obračun radova po m2:</t>
  </si>
  <si>
    <t>AC 32 base 50/70 AG6 M2 debljine 7.0cm</t>
  </si>
  <si>
    <t>4.4.</t>
  </si>
  <si>
    <t>HABAJUĆI ASFALTNI SLOJEVI</t>
  </si>
  <si>
    <t>4.5.</t>
  </si>
  <si>
    <t>13108-1</t>
  </si>
  <si>
    <t>4.5.1.</t>
  </si>
  <si>
    <t>AC 11 surf 50/70 AG4 M4 debljine 4cm - pješačke staze</t>
  </si>
  <si>
    <t>AC 11 surf 50/70 AG4 M4 debljine 4cm - ceste I prilazi</t>
  </si>
  <si>
    <t>STROJNO GLODANJE POSTOJEĆEG ASFALTA</t>
  </si>
  <si>
    <t>Rad obuhvaća uklanjanje postojećih asfaltnih slojeva na kolniku specijalnim strojevima zbog prilagodbe novoj niveleti i poprečnom nagibu.  
Ovim radom obuhvaćeno je i uklanjanje skinutog asfalta, utovar i odvoz na deponiju po izboru Izvoditelja, deponiranje i uređenje deponije, te čišćenje obrađene površine kolnika.</t>
  </si>
  <si>
    <t>UREĐENJE POSTOJEĆEG TAMPONA NAKON UKLANJANJA ASFALTA</t>
  </si>
  <si>
    <t xml:space="preserve">Nakon uklanjanja asfaltnih slojeva na cesti potrebno je izvršiti pripremu postojećeg tampona za asfaltiranje.
Rad obuhvaća po potrebi dobavu i ugradnju drobljenog kamenog materijala veličine zrna 0/32 te ravnanje i zbijanje podloge (Sz≥100%, Ms≥100MN/m2) </t>
  </si>
  <si>
    <t>Obračun radova</t>
  </si>
  <si>
    <t>po kvadratu uređenog tampona</t>
  </si>
  <si>
    <t>4.1.</t>
  </si>
  <si>
    <t>4.2.</t>
  </si>
  <si>
    <t>OS CESTA-3-ZAPAD II: od km 0+152 do 0+163
OS CESTA-1-ISTOK - SPOJ: od km 0+032 do 0+043</t>
  </si>
  <si>
    <t>I.</t>
  </si>
  <si>
    <t>I.1</t>
  </si>
  <si>
    <t>Geodetski radovi</t>
  </si>
  <si>
    <t>Geodetski radovi na iskolčenju svih elemenata krajobraznog uređenja, koja uključuju sva mjerenja u vezi prijenosa podataka iz projekta na teren; te nakon završetka radova izradu snimka izvedenog stanja u digitalnom obliku, podaci moraju biti georeferncirani tj. iscrtani u DWG ili DXF formatu.</t>
  </si>
  <si>
    <t>Obračun</t>
  </si>
  <si>
    <t>kompl.</t>
  </si>
  <si>
    <t>II.</t>
  </si>
  <si>
    <t>II.1</t>
  </si>
  <si>
    <t>Iskop gornjeg, neplodnog sloja tla debljine 10 cm, na cijeloj površini travnjaka, utovar i odvoz na gradsku planirku.</t>
  </si>
  <si>
    <t>15 300 m2 x 0,10</t>
  </si>
  <si>
    <t>Sve komplet</t>
  </si>
  <si>
    <t>II.2</t>
  </si>
  <si>
    <t>Nabava, dovoz, istovar, te razastiranje plodne zemlje u sloju debljine 10 cm.</t>
  </si>
  <si>
    <t>Obračun se vrši po m3 dopremljene zemlje (+15% zbog slijeganja)</t>
  </si>
  <si>
    <t>15 300 m2 x 0,10 + 15%</t>
  </si>
  <si>
    <t>II.3</t>
  </si>
  <si>
    <t>Grubo planiranje prethodno razastrte plodne zemlje.</t>
  </si>
  <si>
    <t>Obračun se vrši po m2 površine</t>
  </si>
  <si>
    <t>Ukupno II - ZEMLJANI RADOVI  ( Kn ) :</t>
  </si>
  <si>
    <t>III.</t>
  </si>
  <si>
    <t>RADOVI S BILJNIM MATERIJALOM</t>
  </si>
  <si>
    <t>III.1</t>
  </si>
  <si>
    <t>Sadnja drveća s izmjenom zemlje 100%.</t>
  </si>
  <si>
    <t>Iskop jama dim. 80x80x80 cm, utovar i odvoz iskopane zemlje.</t>
  </si>
  <si>
    <t>Rahljenje dna jame, zatrpavanje jame do polovice bez nabijanja, gnojenje kompostom 50 lit. Po jami, te sadnja sa svim potrebnim radnjama.</t>
  </si>
  <si>
    <t xml:space="preserve"> </t>
  </si>
  <si>
    <t>Kolenje s tri kolca (prosječne duljine 3 m, promjera 8-10 cm) vezivanje uz kolce. Jedno zalijevanje.</t>
  </si>
  <si>
    <t>Sve komplet bez biljnog materijala</t>
  </si>
  <si>
    <t>III.2</t>
  </si>
  <si>
    <t>Biljni materijal</t>
  </si>
  <si>
    <t>Vađenje bilja u rasadniku, dovoz, te istovar na radilištu.</t>
  </si>
  <si>
    <t>Sav biljni materijal mora biti vrtlarski uzgojen (školovan), kontejniran odnosno baliran s čitljivom etiketom na svakoj boljci.</t>
  </si>
  <si>
    <t>DRVEĆE</t>
  </si>
  <si>
    <t>Sadnice starosti 5-7 godina, vis. min. 3-3,5 m, dobro razvijene krošnje, karakteristične za vrstu i opseg debla 18-20 cm.</t>
  </si>
  <si>
    <t>FRAXINUS EXCELSIOR, jasen</t>
  </si>
  <si>
    <t>GINKO BILOBA, ginko</t>
  </si>
  <si>
    <t>LIRIODENDRON TULIPIFERA, tulipanovac</t>
  </si>
  <si>
    <t>LIQUIDAMBAR STYRACIFLUA</t>
  </si>
  <si>
    <t>PLATANUS ACERIFOLIA, platana</t>
  </si>
  <si>
    <t>TILIA PLATYPHYLLOS, velelisna lipa</t>
  </si>
  <si>
    <t>III.3</t>
  </si>
  <si>
    <t>Izvedba travnjaka</t>
  </si>
  <si>
    <t>Prekopavanje zemlje na dubinu 20 cm, gnojenje kompostom 5 lit./m2 fino ručno planiranje. Nabava travne smjese 4 dkg/m2, sjetva.</t>
  </si>
  <si>
    <t>Ježenje, valjanje, te jedno zalijevanje.</t>
  </si>
  <si>
    <t>Sve komplet s travnom smjesom:</t>
  </si>
  <si>
    <t>LOLIUM PERENNE 40%</t>
  </si>
  <si>
    <t>FESTUCA RUBRA 25%</t>
  </si>
  <si>
    <t>POA PRATENSIS 25%</t>
  </si>
  <si>
    <t>AGROSTIS ALBA 10%</t>
  </si>
  <si>
    <t>Ukupno III - RADOVI S BILJNIM MATERIJALOM  ( Kn ) :</t>
  </si>
  <si>
    <t>Obračun je po m2 stvarno poprskane površine. Izvedba, kontrola kakvoće i obračun prema OTU 6‐01.</t>
  </si>
  <si>
    <t>Izrada bitumenskog međusloja za sljepljivanje asfaltnih slojeva s bitumenskom emulzijom u količini od 0,50 kg/m2. U cijeni su sadržani svi troškovi nabave materijala, prijevoz, oprema i sve ostalo što je potrebno za potpuno izvođenje radova.</t>
  </si>
  <si>
    <t>1.6.</t>
  </si>
  <si>
    <t>1.7.</t>
  </si>
  <si>
    <t>4.1.1.</t>
  </si>
  <si>
    <t>4.1.2.</t>
  </si>
  <si>
    <t>4.2.1.</t>
  </si>
  <si>
    <t>4.5.2.</t>
  </si>
  <si>
    <t>Strojno zasjecanje asfalta. Stavkom su obuhvaćena sva strojna
zasijecanja asfalta na mjestima uklapanja nove i stare kolničke
konstrukcije, na mjestina proširenja kolnika, zasijecanja pri izvedbi
prekopa i sl. Jedinična cijena obuhvaća sav rad, opremu i materijal
potreban za potpuno dovršenje stavke. Obračun je po m1.</t>
  </si>
  <si>
    <t>PRILAGOĐAVANJE NOVOJ NIVELETI POKLOPACA KOMUNALNIH
INSTALACIJA</t>
  </si>
  <si>
    <t>po komadu izdignutog okna</t>
  </si>
  <si>
    <t>Izdizanje okana komunalnih ili drugih instalacija s ugradnjom novih poklopaca nosivosti 250 KN. Jedinična cijena obuhvaća vađenje poklopca i okvira poklopca, utovar i prijevoz na odlagalište, dobetoniranje stjenki okna na novu visinu, ugradnju novih poklopaca s novim okvirom, prethodno čišćenje postojećih okana te sav ostali rad, opremu i materijal potreban za potpuno dovršenje stavke. Obračun je po komadu izdignutog okna.</t>
  </si>
  <si>
    <t>1.7.1.</t>
  </si>
  <si>
    <t>1.7.2.</t>
  </si>
  <si>
    <t>1.7.3.</t>
  </si>
  <si>
    <t>1.7.4.</t>
  </si>
  <si>
    <t>1.7.5.</t>
  </si>
  <si>
    <t>1.7.6.</t>
  </si>
  <si>
    <t>1.8.</t>
  </si>
  <si>
    <t>Zaštita plinovoda</t>
  </si>
  <si>
    <t>Rad obuhvaća zaštitu komunalnih instalacija i priključaka, koji su sastavni dio buduće prometnice ili koji tijekom gradnje prometnice mogu biti ugroženi. Jedinična cijena obuhvaća sav rad, opremu i materijal potreban za potpuno dovršenje stavke. Obračun je po m1 zaštićenih vodova. Izvedba, kontrola kakvoće i obračun prema OTU 1-03.5.</t>
  </si>
  <si>
    <t>Zaštita betonskom oblogom od betona klase C 20/25 (cca 0,5 m3/m1) distributivnog plinovoda prema uputama i uz nazočnost vlasnika instalacije</t>
  </si>
  <si>
    <t>m</t>
  </si>
  <si>
    <t>SEPARATORI LAKIH TEKUĆINA</t>
  </si>
  <si>
    <t>PRIPREMNI RADOVI:</t>
  </si>
  <si>
    <t>3.12.1.1.</t>
  </si>
  <si>
    <t>3.12.1.2.</t>
  </si>
  <si>
    <t>Obračun po m3 izrađene kamene podloge</t>
  </si>
  <si>
    <t>SEPARATORI LAKIH TEKUĆINA:</t>
  </si>
  <si>
    <t>3.12.2.1.</t>
  </si>
  <si>
    <t>3.12.2.2.</t>
  </si>
  <si>
    <t>SEPARATOR NS40/400</t>
  </si>
  <si>
    <t>Obračun za komplet ugrađenog separatora</t>
  </si>
  <si>
    <t>kpl.</t>
  </si>
  <si>
    <t>SEPARATOR NS20/200</t>
  </si>
  <si>
    <t>Separator mora imati zapremninu izdvojenih lakih tekućina min. 400 litara, kapacitet taložnice min. 4.000 lit dok ukupni kapacitet ne smije biti veći od 9.500 litara. 
Uljev i izljev separatora moraju biti DN800. 
Dubina uljevne cijevi, mjereno od kote poklopca do kote dna cijevi uljeva  T=215cm (točnu dubinu cijevi na uljevu treba definirati prije naručivanja separatora). Separator se treba isporučivati s poklopcem prema HRN EN 124 klase nosivosti A15, svijetlog otvora promjera 600mm, s natpisom "SEPARATOR".</t>
  </si>
  <si>
    <t xml:space="preserve">Separator mora imati koalescentni element koji se može za potrebe čišćenja i održavanja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t>
  </si>
  <si>
    <t>Izrada nosivog sloja (Ms≥60 MN/m2) od drobljenog kamenog materijala, (ispod separatora NG20/200) najvećeg zrna 63mm, debljine 20cm ispod separatora. U cijenu je uključena dobava materijala, utovar, prijevoz, i ugradnja (strojno razastiranje, planiranje i zbijanje do traženog modula stišljivosti ili stupnja zbijenosti) na uređenu i preuzetu podlogu. Obračun je po m3 ugrađenog materijala u zbijenom stanju.Nabava, transport i izrada podloge od drobljenog kamenog materijala debljine 20 cm na zemljanoj posteljici.</t>
  </si>
  <si>
    <t xml:space="preserve">BETON ZA IZRADU PODLOŽNE PLOČE SEPARATORA
Dobava i ugradnja jednozonski armirane podložne ploče za montažu separatora. Podložna ploča treba biti iz betona C25/30 dimenzija Š×D×V=2,4×4,1×0,15m. </t>
  </si>
  <si>
    <t>Obračun za m3 izvedene podložne ploče.</t>
  </si>
  <si>
    <t>BETON ZA IZRADU RASTERETNE PLOČE SEPARATORA
Dobava i ugradnja jednozonski armirane podložne ploče za montažu separatora. Podložna ploča treba biti iz betona C30/37 dimenzija Š×D×V = 3,4×5,1×0,28 m.</t>
  </si>
  <si>
    <t>3.12.2.3.</t>
  </si>
  <si>
    <t>Obračun za m3 izvedene rasteretne ploče.</t>
  </si>
  <si>
    <t xml:space="preserve">Separator mora biti izrađen iz armiranog betona (beton prema HRN EN 206-1) razreda čvrstoće C35/45, razreda izloženosti: XA2, XC4, XD2, XF3, XS2.
Separator treba biti siguran od djelovanja sila uzgona do visine podzemne vode do uljeva u separator. Separator mora imati koalescentni element koji se može za potrebe čišćenja i održavanja jednostavno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t>
  </si>
  <si>
    <t>Separator mora imati zapremninu izdvojenih lakih tekućina min. 200 litara, kapacitet taložnice min. 2000 lit dok ukupni kapacitet ne smije biti veći od 4.750 litara. 
Uljev i izljev separatora trebaju biti DN 400 utični spoj s kliznom brtvom (prema HRN EN 1401 - UKC cijevi).
Dubina uljevne cijevi, mjereno od kote poklopca do kote dna cijevi uljeva  T=1,4m i T=1,5m (točnu dubinu cijevi na uljevu treba definirati prije naručivanja separatora). Separator se treba isporučivati s poklopcem prema HRN EN 124 klase nosivosti D400, svijetlog otvora promjera 600mm, s natipsom "SEPARATOR".</t>
  </si>
  <si>
    <t>PROMETNA SIGNALIZACIJA</t>
  </si>
  <si>
    <t>5.1.</t>
  </si>
  <si>
    <t>5.1.1.1.</t>
  </si>
  <si>
    <t>PROMETNI ZNAKOVI (OKOMITA SIGNALIZACIJA)</t>
  </si>
  <si>
    <t>Prometni znakovi pričvršćuju se na stupove koji su izrađeni od Fe cijevi i zaštićeni protiv korozije postupkom vrućeg cinčanja.
Pri postavljanju prometni znak treba zakrenuti za 3-5° u odnosu na os prometnice da se izbjegne intenzivna refleksija i smanji kontrast oznaka, znaka i pozadine koja je osvijetljena. Klasa retrorefleksije sukladno Pravilniku. Na isti se stup ne smije postaviti više od dva prometna znaka. Na istom stupu ukoliko je više prometnih znakova klasa retrorefleksije mora biti ona veća (II ili III). Stupovi znakova postavljaju se u betonske temelje minimalne kakvoće betona C 20/25, oblika zarubljene piramide čije su stranice donjeg kvadrata 30 cm i gornjeg 20 cm.</t>
  </si>
  <si>
    <t xml:space="preserve">Obračun radova:
Postavljanje prometnih znakova obračunava se po komadu postavljenog znaka zajedno sa stupom i temeljem. </t>
  </si>
  <si>
    <t>9-01.2.</t>
  </si>
  <si>
    <t>PROMETNI ZNAKOVI IZRIČITIH NAREDBI</t>
  </si>
  <si>
    <t>5.2.2.1.</t>
  </si>
  <si>
    <t>5.2.2.2.</t>
  </si>
  <si>
    <t>5.2.3.</t>
  </si>
  <si>
    <t>9-01.3.</t>
  </si>
  <si>
    <t>PROMETNI ZNAKOVI OBAVIJESTI</t>
  </si>
  <si>
    <t>Prometni znakovi obavijesti su oblika kruga, kvadrata ili pravokutnika, a postavljaju na stupove kružna presjeka. 
Rad obuhvaća nabavu, prijevoz i postavljanje prometnoga znaka sa stupovima i temeljima. Obračunava se prema broju postavljenih znakova određenih dimenzija, uključujući stupove, sva oprema i pribor za pričvrščivanje prometnih znakova i temelje s nosivom konstrukcijom.</t>
  </si>
  <si>
    <t>5.2.3.1.</t>
  </si>
  <si>
    <t>C02, 60x60 cm</t>
  </si>
  <si>
    <t>9-01.4.</t>
  </si>
  <si>
    <t>Privremena regulacija prometa. Radovi ne mogu započeti bez privremene regulacije prometa za vrijeme izvođenja radova. Izvođač je dužan osigurati Projekte privremene regulacije prometa, te pri sastavljanju ponude obići buduće gradilište, te ukalkulirati u ponudu prometne znakove privremene regulacije prometa u potrebnom broju, obliku i s tehničkim obilježjima u skladu s napredovanjem radova i zahtjevima zakonom nadležnih institucija, te ishođenje svih potrebnih suglasnosti. Nakon završetka svih radova znakovi privremene regulacije prometa moraju se ukloniti i ostaju u vlasništvu Izvođača radova.  Radovi se posebno ne obračunavaju i ne naplaćuju već ih treba uključiti u cijenu horizontalne i vertikalne prometne signalizacije predviđene ovim troškovnikom. Prema OTU 0-24.</t>
  </si>
  <si>
    <t xml:space="preserve">Izrada projekta privremene regulacije prometa. Projekt treba izraditi u skladu s zakonskim odredbama. Projekt privremene regulacije prometa potrebno je dostaviti u pet (5) primjeraka.     </t>
  </si>
  <si>
    <t>UKUPNO PROMETNI ZNAKOVI (OKOMITA SIGNALIZACIJA)</t>
  </si>
  <si>
    <t>5.3.</t>
  </si>
  <si>
    <t>OZNAKE NA KOLNIKU</t>
  </si>
  <si>
    <t>Pod uzdužnim oznakama na kolniku razumijevaju se crte obilježene paralelno s osi kolnika, a služe za detaljno utvrđivanje načina upotrebe kolničke površine.</t>
  </si>
  <si>
    <t>Širina crta sukladno HRN, h=15 cm</t>
  </si>
  <si>
    <t>9-02.3.</t>
  </si>
  <si>
    <t>OSTALE OZNAKE NA KOLNIKU</t>
  </si>
  <si>
    <t>UKUPNO OZNAKE NA KOLNIKU</t>
  </si>
  <si>
    <t>9-07</t>
  </si>
  <si>
    <t>OSTALA PROMETNA OPREMA</t>
  </si>
  <si>
    <t>UKUPNO OSTALA PROMETNA OPREMA</t>
  </si>
  <si>
    <t>Ukupno  5.) - PROMETNA SIGNALIZACIJA  (kn):</t>
  </si>
  <si>
    <t>Prometni znakovi izričitih naredbi su kružnog oblika (iznimno osmerokut ili istostraničan trokut) i postavljaju se na stupove kružna presjeka. Dimenzije znakova određene su Pravilnikom o prometnim znakovima, signalizaciji i opremi na cestama (N.N. 92/19) i HR normama.
Rad obuhvaća nabavu, prijevoz i postavljanje prometnoga znaka sa stupom i temeljem. Obračunava se prema broju postavljenih znakova određenih dimenzija, uključujući stupove, sva oprema i pribor za pričvrščivanje prometnih znakova i temelje s nosivom konstrukcijom.</t>
  </si>
  <si>
    <t>Ovaj rad obuhvaća nabavu i postavljanje svih vrsta prometnih znakova u svemu prema projektu prometne opreme ceste. 
Prometni znakovi svojom vrstom, značenjem, oblikom, bojom, veličinom i načinom postavljanja trebaju biti u skladu s Pravilnikom o prometnim znakovima, signalizaciji i opremi na cestama (N.N. 92/19), te hrvatskim normama.</t>
  </si>
  <si>
    <t>B02, Ø 60 cm</t>
  </si>
  <si>
    <t>C06, 60x60 cm</t>
  </si>
  <si>
    <t>C22, 60x60 cm</t>
  </si>
  <si>
    <t>C68, 60x60 cm</t>
  </si>
  <si>
    <t>Nabava, prijevoz i ugradnja ploče za označavanje zavoja na cesti (K10)
veličine 50x150cm. Ploče se ugrađuju prema projektu prometne opreme
i signalizacije, a u skladu s važećim Pravilnikom o prometnim znakovima,
opremi i signalizaciji na cestama i važećim hrvatskim normama koje
reguliraju to područje. U cijenu je uključen sav rad, oprema i materijal
potreban za potpuno dovršenje stavke. Obračun je po komadu ugrađene
ploče.</t>
  </si>
  <si>
    <t>K10, 50 x 150cm</t>
  </si>
  <si>
    <t xml:space="preserve"> - puna crta zaustavljanja (H14), bijele boje s retrorefleksivnim zrncima, retrorefleksija klase II., širine 50cm</t>
  </si>
  <si>
    <t xml:space="preserve"> - isprekidana crta zaustavljanja (H15), bijele boje s retrorefleksivnim zrncima, retrorefleksija klase II., širine 50cm</t>
  </si>
  <si>
    <t>- pješački prijelazi (H19) bijele boje s retrorefleksivnim zrncima, retrorefleksija klase II., širine 3,0m, širine trake, puno/prazno polje 0,5/0,5m.</t>
  </si>
  <si>
    <t xml:space="preserve"> - natpis "STOP" (H63) bijele boje s retrorefleksivnim zrncima, retrorefleksija klase II.</t>
  </si>
  <si>
    <t>Obračun po komadu posađenog drveta</t>
  </si>
  <si>
    <t>5.1.2.</t>
  </si>
  <si>
    <t>5.1.2.1.</t>
  </si>
  <si>
    <t>5.1.2.2.</t>
  </si>
  <si>
    <t>5.1.2.3.</t>
  </si>
  <si>
    <t>5.1.2.4.</t>
  </si>
  <si>
    <t>5.1.3.</t>
  </si>
  <si>
    <t>5.1.3.1.</t>
  </si>
  <si>
    <t>5.2.1.1</t>
  </si>
  <si>
    <t>5.2.1.2</t>
  </si>
  <si>
    <t>5.2.1.3</t>
  </si>
  <si>
    <t>5.2.3.2.</t>
  </si>
  <si>
    <t>5.3.1.1.</t>
  </si>
  <si>
    <t>ELEMENTI PRISTUPAČNOSTI ZA OSOBE S INVALIDITETOM</t>
  </si>
  <si>
    <t>BETONSKA GALANTERIJA TAKTILNOG POLJA UPOZORENJA</t>
  </si>
  <si>
    <t>Obračun radova.</t>
  </si>
  <si>
    <t>taktilno polje upozorenja užljebljene strukture: ploča dimenzija 40x40x5cm</t>
  </si>
  <si>
    <t>taktilno polje upozorenja čepaste strukture: ploča dimenzija 40x40x5cm</t>
  </si>
  <si>
    <t>4.6.</t>
  </si>
  <si>
    <t>4.6.1.</t>
  </si>
  <si>
    <t>4.6.2.</t>
  </si>
  <si>
    <t>Redni 
broj</t>
  </si>
  <si>
    <t>Specifikacija radova</t>
  </si>
  <si>
    <t>Jedinica 
mjere</t>
  </si>
  <si>
    <t>A.</t>
  </si>
  <si>
    <t>IZGRADNJA RASVJETE PROMETNICE</t>
  </si>
  <si>
    <t>A1. Građevinski radovi</t>
  </si>
  <si>
    <t>1.</t>
  </si>
  <si>
    <t>Strojni i ručni iskop kanala  u materijalu "C" kategorije , širine rova od 0,4, dubine rova od 0,8 m za polaganje kabela cestovne rasvjete od urpavljačkog ormarića cestovne rasvjete (+OCR) do posljednjeg stupa u trasi i od ormarića (+OCR) pa do mjesta priključenja (SPMO).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Obraćun po m3.</t>
  </si>
  <si>
    <t>2.</t>
  </si>
  <si>
    <t>Iskop za temelje rasvjetnog stupa u materijalu "C" kategorije, dimenzija 1,1×1,1×1,2m. Stavka obuhvaća iskop i sve pomoćne radove, čišćenje i planiranje dna rova, utovar viška materijala u prijevozno sredstvo. Obračun po m3.</t>
  </si>
  <si>
    <t>3.</t>
  </si>
  <si>
    <t>Izrada posteljice, tj. zatrpavanje dna rova pijeskom, debljine 10 cm. Stavka obuvaća sav rad, materijal i opremu potrebnu za potpuno dovršenje stavke. Obračun po m3.</t>
  </si>
  <si>
    <t>4.</t>
  </si>
  <si>
    <t>m1</t>
  </si>
  <si>
    <t>5.</t>
  </si>
  <si>
    <t>Pažljivo zatrpavanje (zasipavanje) kabela pijeskom, debljine 20 cm. Stavka obuhvaća zatrpavanje kabela i opremu potrebnu za potpuno dovršenje stavke. Obračun po m3.</t>
  </si>
  <si>
    <t>6.</t>
  </si>
  <si>
    <t>Zatrpavanje rova materijalom iz iskopa (rastresitom zemljom) sa nabijanjem u slojevima. Stavka obuhvaća zatrpavanje rova te materijal i opremu potrebnu za potpuno dovršenje stavke.</t>
  </si>
  <si>
    <t>7.</t>
  </si>
  <si>
    <t>Isporuka dobava i polaganje PVC štitnika (100×10×2; GAL štitnik, u odgovarajućoj boji) iznad trase kabela. Stavka obuhvaća nabavu, prijevoz i polaganje plastičnog štitnika u kabelski rov na odgovarajućoj udaljenosti od kabela (cca 0,1 m). Obračun po m1.</t>
  </si>
  <si>
    <t>8.</t>
  </si>
  <si>
    <t>Isporuka, dobava i polaganje iznad trase kabela upozoravajuće trake s natpisom: "POZOR! ELEKTROENERGETSKI KABEL!". Stavka obuhvaća, nabavu, prijevoz i polaganje upozoravajuće trake kabelski rov na odgovarajućoj udaljenosti od kabela (cca 0,3m). Obračun po m1.</t>
  </si>
  <si>
    <t>9.</t>
  </si>
  <si>
    <t>Odvoz viška zemlje iz iskopa na deponiju (udaljenost do 5 km). Obračun po m3.</t>
  </si>
  <si>
    <t>UKUPNO A1:</t>
  </si>
  <si>
    <t>A2. Elektromontažni radovi</t>
  </si>
  <si>
    <t>Odvodnici prenapona 25kA B/C</t>
  </si>
  <si>
    <t>Osiguračko rastavljačka naprava GR000-100 A, 3P</t>
  </si>
  <si>
    <t>Rastalni ulošci NVO-00-20A</t>
  </si>
  <si>
    <t>Instalacijski sklopnik za upravljanje rasvjetom, 1P</t>
  </si>
  <si>
    <t>Grebenasta sklopka 1-0-2 za ugradnju na DIN-nosač, 1P</t>
  </si>
  <si>
    <t xml:space="preserve">Svjetlosna sklopka sa vanjskim senzorom. Stavka obuhvaća i 10m odgovarajućeg kabela za spajanje </t>
  </si>
  <si>
    <t>Digitalni uklopni sat</t>
  </si>
  <si>
    <t>zaštitni prekidači, 1P, 10A; C</t>
  </si>
  <si>
    <t>zaštitni prekidači, 1P, 16A; C</t>
  </si>
  <si>
    <t>držač dokumentacije A4 (jednopolne sheme)</t>
  </si>
  <si>
    <t>svjetiljka sa prekidačem za ormar zajedno sa priborom za učvršćenje</t>
  </si>
  <si>
    <t xml:space="preserve">OG priključnica za ormar zajedno sa priborom za učvršćenje </t>
  </si>
  <si>
    <t>Ostali nespecificirani montažni materijal i pribor</t>
  </si>
  <si>
    <t>komplet</t>
  </si>
  <si>
    <t>Nabava, isporuka i polaganje u iskopani kabelski rov od +SPMO do +OCR ormara kabela XP00/A 4×35 mm2. Obračun po m1.</t>
  </si>
  <si>
    <t>Nabava, isporuka i polaganje u iskopani kabelski rov, sa provlačenjem kroz cijevi i uvlačenjem u kabelski ormarić, te u rasvjetne stupove kabela XP00/A 4×25 mm2. Obračun po m1.</t>
  </si>
  <si>
    <t>Isporučiti i postaviti na dno kanala sječimice pocinčanu gromobrnsku traku FeZn 25×4mm. Obračun po m1.</t>
  </si>
  <si>
    <t>Dobaviti i isporučiti  potreban materijal i izvesti spoj između rasvjetnog stupa i gromobranske trake u zemlji. Povezivanje izvesti trakom P 25×4 mm. Dužine 1,5 m. Spajanje izvesti križnom spojnicom u KUK kutiji zalivenom bitumenom. Stavka obuhvaća FeZn traku potrebne duljine, križnu spojnicu u kutiji zalivenu bitumenom i sve potreban msterijal i radove za stavljanje stavke u potpunu funkcionalnost. Obračun po komadu.</t>
  </si>
  <si>
    <t xml:space="preserve">Rasvjetni stup visine 10,0 m, cijevni, vruće cinčan, sa sidrenim vijcima, za prvu vjetrovnu zonu, sa nasadnikom za montažu jedne svjetiljke pod kutem 0°, opremljen jednim vratima, letvicama za ovjes stupnog razdjelnika, obujmicama, vijkom za uzemljenje, šablonom za ugradnju u betonski temelj te ventilacijskim otvorima za prozračivanje unutrašnjosti stupa. Obuhvaća nabavu, prijevoz i ugradnju stupa na pripadajući pripremljeni temelj. Obračun po komadu. </t>
  </si>
  <si>
    <t>Isporučiti, ugraditi i spojiti razdjelnicu rasvjetnog stupa za kabele presjeka do 35 mm2 opremljenu sa svim priključnim stezaljkama, prekidačima, spojnicama i drugom pričvrsnom i montažnom opremom. Obračun po komadu.</t>
  </si>
  <si>
    <t>Premazivanje bitumenskim premazom stupa javne rasvjete  do visine 0,7m i trake FeZn na prijelazu iz zemlje od dubine 0,5m, pa sve do spoja na stup. Obračun po komadu.</t>
  </si>
  <si>
    <t>10.</t>
  </si>
  <si>
    <t>Demontaža postojećih stupova javne rasvjete. Obračun po komadu.</t>
  </si>
  <si>
    <t>UKUPNO A2:</t>
  </si>
  <si>
    <t>UKUPNO A:</t>
  </si>
  <si>
    <t>B.</t>
  </si>
  <si>
    <t>KRIŽANJE PROMETNICE I ELEKTROENEGTSKIH INSTALACIJA (0,4 kV i 10 kV)</t>
  </si>
  <si>
    <t>Isporuka, dobava i zasipavanje postojećih kabela/cijevi pijeskom granulacije 0-4 mm (10 cm) s nasipavanjem slojem pijeska iznad gornje razine cijevi (10cm) (ukupna debljine slojeva pijeska 20 cm). Obračun po m3.</t>
  </si>
  <si>
    <t>Nabava, isporuka i polaganje betonskih polucijevi promjera 0,4m i dužine 1m za izradu mehaničke zaštite  postojećih elektroenergetskih instalacija ispod kolnika. Obračun po m1.</t>
  </si>
  <si>
    <t>Zatrpavanje rova materijalom iz iskopa (rastresitom zemljom) sa nabijanjem u slojevima. Stavka obuhvaća zatrpavanje rova te materijal i opremu potrebnu za potpuno dovršenje stavke. Obračun po m3.</t>
  </si>
  <si>
    <t>Isporuka, dobava i polaganje rezervne PVC 200 cijevi paralelno sa postojećom EE trasom na mjestima križanja sa prometnicom. Cijevi završiti min. 0,5m sa svake strane prometnice (u zelenoj površini). Obračun po m1.</t>
  </si>
  <si>
    <t>Strojni i ručni iskop kanala  u materijalu "C" kategorije , širine rova od 0,4, dubine rova od 0,8 m za polaganje srednjenaponskog kabela od betonskog stupa do betonskog stupa.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Obračun po m3.</t>
  </si>
  <si>
    <t>11.</t>
  </si>
  <si>
    <t>12.</t>
  </si>
  <si>
    <t>13.</t>
  </si>
  <si>
    <t>Elektroenergetski kabel tip kao XHE 49-A (1x150/25) mm² 12/20 kV. Obuhvaća nabavu, prijevoz i polaganje kabela u pripremljeni rov te provlačenje kroz cijevi na mjestima križanja. Obračun po m1.</t>
  </si>
  <si>
    <t>14.</t>
  </si>
  <si>
    <t>15.</t>
  </si>
  <si>
    <t xml:space="preserve">Kabelska spojnica 12/20 kV za jednožilne ekranizirane kabele XHE 49-A (1x150/25) mm² 12/20 kV., za presjeke vodiča 120-240 mm2 (komplet od dva komada) sa odgovarajućim izolacijskim sustavom.. Obuhvaća nabavu, prijevoz, ugradnju, ispitivanje kabelskih spojnica te stavljanje stavke u potpunu funkcionalnost. Obračun po komadu. </t>
  </si>
  <si>
    <t>16.</t>
  </si>
  <si>
    <t>Demontaža i zbrinavanje postojećih stupova SN zračne mreže (4 kom), te demontaža i zbrinavanje AL Če vodiča ukupne dužine cca 1800 m. Obračun po kompletu.</t>
  </si>
  <si>
    <t>17.</t>
  </si>
  <si>
    <t>UKUPNO B:</t>
  </si>
  <si>
    <t>C.</t>
  </si>
  <si>
    <t>OSTALI RADOVI</t>
  </si>
  <si>
    <t>Opće napomene:</t>
  </si>
  <si>
    <t xml:space="preserve">U ovom troškovniku izložene cijene odnose se na jediničnu mjeru izvršenog rada. 
Prema tome, jedinične cijene obuhvaćaju sav rad, opremu, materijal, režiju gradilišta i uprave poduzeća, sva davanja te zaradu poduzeća.
</t>
  </si>
  <si>
    <t>U cijene ulaze svi troškovi potrebni za izvedbu predmetnih radova uključujući nabavu i transport potrebnih materijala, pomoćne radove i radove na izvedbi gradilišnih prometnica i pristupnih putova za strojeve, nabavu pomoćnih naprava i drugih sredstava potrebnih za ispravnu izvedbu. U stavkama su uračunati svi radovi potrebni za ispravno dovršenje predmetnih radova, na osnovi normi, propisa i priznatih pravila tehničke struke. Tako su u stavkama uračunati troškovi propisnog zbrinjavanja viška materijala, nabave gradiva, nadzorni, rukovodeći i drugi poslovi poduzeća, troškovi skela, oplata, alata, sprava i strojeva, svi sitni metalni i drugi dijelovi potrebni kod građenja, potrebna osiguranja tijekom radova, osiguranje odvijanja prometa, privremena signalizacija i regulacija javnog prometa za vrijeme gradnje, njega betona, crpljenje vode, signali na građevini danju i noću, čuvanje, dovodi struje i sl, ukratko, sve što je posredno ili neposredno potrebno za izvršenje radova po Projektu.</t>
  </si>
  <si>
    <t>Jedinične cijene obuhvaćaju sav rad (svi pripremni i završni radovi), materijal, transport, režijske i manipulativne troškove, zaradu tvrtke (PDV se iskazuje posebno), te sve poreze i prireze. Količine materijala za iskop obračunavaju se u sraslom stanju, a količine materijala za izradu nasipa u zbijenom stanju.</t>
  </si>
  <si>
    <t>U jedinične cijene treba ukalkulirati i sve troškove vezane na ispunjenje uvjeta zaštite na radu (zaštitna oprema, zaštitne ograde, transportni putovi, kontejneri za smještaj radnika, opreme i strojeva itd.).</t>
  </si>
  <si>
    <t>O svom trošku, ukalkuliranom u ponudbenu cijenu izvođači će svakodnevno za vrijeme odvijanja radova održavati red i čistoću na površinama koje koristi kao gradilište, te otpremati sav građevinski i otpadni materijal. Također, izvoditelj radova mora vršiti redovno čišćenje objekta i dijelova objekta sukcesivno i nakon dovršetka pojedinih dijelova. čišćenje treba obaviti tako da se ne nanesu mehanička i kemijska oštećenja. Glavni izvođać je odgovoran za međusobnu koordinaciju čišćenja s ostalim suizvođačima.</t>
  </si>
  <si>
    <t>Ponuđač je dužan izvršiti pregled budućeg gradilišta kako bi ponuđena cijena obuhvaćala sve troškove izvedbe radova. Ponuđač je dužan proučiti ponudbenu dokumentaciju, te u slučaju nejasnoća ili grešaka dostaviti upit investitoru. 
Nakon dovršenja gradnje Izvoditelj će predati posve uređeno gradilište i okolinu građevine predstavniku Investitora uz prisutnost Glavnog projektanta.</t>
  </si>
  <si>
    <t>Jediničnim cijenama obuhvaćeno je osiguranje i ocjenjivanje kakvoće, tj. svi troškovi prethodnih i tekućih ispitivanja kako osnovnih materijala, tako i poluproizvoda, te definitivno dovršenih radova u skladu s važećim tehničkim propisima, pravilnicima i standardima i Općim tehničkim uvjetima Investitora. Stavke troškovnika odnose se na definitivno dovršene radove, ispitane po kvaliteti i količini, te preuzete po nadzornoj službi Investitora, ukoliko nije u opisu izričito drukčije određeno.
Obračun količina radova vrši se prema dimenzijama definiranim Projektom. Količine radova koje nakon dovršenja čitavog posla nije moguće provjeriti neposredno izmjerom (npr. iskop tla, rušenje stabala i sl.) treba po izvršenju pojedinog takvog rada preuzeti Nadzorni inženjer. Nadzorni inženjer i predstavnik Izvođača radova unositi će u građevinsku knjigu količine tih radova sa svim potrebnim skicama i izmjerama, te će svojim potpisima jamčiti za njihovu točnost. Samo tako utvrđeni radovi mogu se uzeti u obzir kod izrade privremenog ili konačnog obračuna radova.</t>
  </si>
  <si>
    <t>U svim slučajevima potrebe izmjena ili nadopuna projekta ili njegovih dijelova odluku o tome donositi će sporazumno Projektant, Nadzorni inženjer i predstavnik Izvođača, uz suglasnost Investitora a tu svoju odluku unosit će u Građevinski dnevnik. Sve izmjene i dopune Projekta ili njegovih dijelova, za koje se po Građevinskom dnevniku ne može dokazati da su vjerodostojni opisanom postupku neće se obračunati niti u privremenom, niti u konačnom obračunu.
U skladu s Zakonom o javnoj nabavi, tip, proizvođač, artikl i drugo opreme koja se nudi i ugrađuje je kao što je navedeno u stavkama ili odgovarajući, tj. može biti i od drugog proizvođača, drugi tip ili broj artikla i slično, ali odgovarajućih karakteristika, kvalitete kao što je navedena ili bolje. Prije nabave i ugradbe predmeta i materijala potrebno je dobiti odobrenje nadzornog inženjera i naručioca radova.
Izvođač je dužan postupati u skladu sa Općim tehničkim uvjetima za radove na cestama (Zagreb, izdanje 2001. god.), osim ako je u projektnoj dokumentaciji drukčije istaknuto.</t>
  </si>
  <si>
    <t>Troškove prethodnih i tekučih ispitivanja građevinskog materijala, poluproizvoda i gotovih proizvoda snosi lzvođač, što uključuje dostavu kompletne atestne dokumetacije te uključuje provedbu potrebnih funkcionalnih proba. Eventualne troškove kontrolnih ispitivanja materijala, koji nisu predviđeni tehničkim propisima snosi investitor ako rezultat ispitivanja pokaže da materijal odgovara traženim uvjetima, odnosno izvođač, ako rezultat ispitivanja pokaže da materijal ne odgovara traženim uvjetima (u ovom slučaju materijal se mora dovesti u sklad s tehničkim uvjetima).</t>
  </si>
  <si>
    <t>Svaki pojedini rad koji se kasnije ne može kontrolirati u pogledu količina i kvalitete mora odmah pregledati ovlašteni predstavnik investitora, a podaci o tome upisuju se u građevinski dnevnik i građevinsku knjigu, izvođač je dužan na vrijeme obavijestiti nadzornog inženjera o postojanju takvih radova jer u protivnom ovlašteni predstavnik investitora može odbiti
priznavanje takvih radova ili ih obračunati prema svojim podacima i procjeni.</t>
  </si>
  <si>
    <t>Izvođači su dužni da na zahtjev nadzornog inženjera obave potrebna otkrivanja ili otvaranja izvršenih radova radi naknadnog pregleda i ispitivanja. Poslije obavljenih pregleda i ispitivanja lzvođači su dužni na mjesta na kojima su provedena otkrivanja i ispitivanja sanirati prema uputi nadzornog inženjera.
Troškove otkrivanja, saniranja i naknadnih ispitivanja radova snosi naručitelj i ako naknadna inspekcija utvrdi da su pokriveni radovi izvedeni u skladu s ugovorom, a u protivnom troškove snosi izvođač.</t>
  </si>
  <si>
    <t>lzvođači su dužni da prije dopreme, odnosno upotrebe odgovarajućih građevinskih materijala, poluproizvoda i gotovih proizvoda osigurati uvjerenja o prethodnim ispitivanjima kvalitete i podobnosti materijala, poluproizvoda i gotovih proizvoda koje namjeravaju upotrijebiti, od stručne odnosno ovlaštene institucije, a lzvođač ih predaje nadzornom inženjeru radi pregleda i davanja odobrenja.
lzvođači ne smiju upotrebljavati građevinske materijale bez odobrenja nadzornog inženjera, a u slučaju da ih upotrijebi, snosi rizik i troškove koji mogu iz te osnove nastati.</t>
  </si>
  <si>
    <t>lzvođaci radova moraju sami osigurati deponije za zbrinjavanje materijala i postojeće građevine i višak iskopanog materijala, te prijevoz do deponije i sve troškove deponije uračunati u jedinične cijene iskopa i rušenja. Prije početka radova izvođači su dužni naručitelju predočiti dokaz o legano osiguranoj deponiji.</t>
  </si>
  <si>
    <t>lzvodač će po uputi ovlaštenog predstavnika investitora i nadzornog inženjera posebno deponirati iskopani materijal koji se može upotrebiti u izgradnji predmetnog objekta.</t>
  </si>
  <si>
    <t>lzvođač, će postupiti po primjedbama odgovorne osobe (nadzornog inženjera), te ispraviti nedostatke utvrđene preliminarnim/redovnim pregledima, kod tehničkog pregleda i primopredaje izvedenih radova u utvrđenim rokovima.</t>
  </si>
  <si>
    <t>Na zahtjev naručitelja izvođač će otkloniti nedostatke koji se uoče u garantnom roku.
Sva eventualna oštećenja već izvedenih radova na gradilištu do dana primopredaje dužan je otkloniti izvoditelj radova, jer se za bilo koja nastala oštećenja neće podmirivati nastali troškovi.</t>
  </si>
  <si>
    <t>6.)</t>
  </si>
  <si>
    <t>KONTROLA IZVEDBE</t>
  </si>
  <si>
    <t>6.1.</t>
  </si>
  <si>
    <t>Troškovi ispitivanja materijala, uzimanja uzoraka, laboratorijska obrada sa izdavanjem atesta, te ispitivanje svih ugrađenih slojeva nasipa i kolničke konstrukcije. 
Ispitivanje se vrši u slijedećem obimu:</t>
  </si>
  <si>
    <t>a) Ispitivanje modula stišljivosti svih slojeva nasipa i posteljice na svakih 500m2,</t>
  </si>
  <si>
    <t>b) Ispitivanje modula stišljovosti tamponskog sloja sloja na svakih 500m2,</t>
  </si>
  <si>
    <t>c) Davanje recepture i dokaznog radnog sastava za asfaltne slojeve.</t>
  </si>
  <si>
    <t>Kompletan materijal kao dokaz kvalitete izvedenih radova i ugrađenog materijala trebaju činiti:</t>
  </si>
  <si>
    <t xml:space="preserve">a) atesti za sve ugrađene materijale i elemente </t>
  </si>
  <si>
    <t>b) izvještaji o kontrolnim ispitivanjima</t>
  </si>
  <si>
    <t>kpl</t>
  </si>
  <si>
    <t>Ukupno  6.) - KONTROLA IZVEDBE  (Kn):</t>
  </si>
  <si>
    <t>SEPARATOR LAKIH TEKUĆINA S MIMOTOKOM
Dobava i ugradnja separatora lakih tekućina proizvedenog iz poliestera ojačanog staklenim vlaknima (GRP) s integriranim bypassom. 
Separator mora biti konstruiran i izrađen prema HRN EN 858 ili jednakovrijedna: _________________,  nazivne veličine NS40 (protok kroz separator 40 l/s) dok je ukupni protok Qmax=400 l/s. Separator mora imati učinkovitosti izdvajanja lakih tekućina klase I - lakih tekućina u izlaznoj vodi do 5mg/l.</t>
  </si>
  <si>
    <t>SEPARATOR LAKIH TEKUĆINA S MIMOTOKOM
Dobava i ugradnja separatora lakih tekućina s bypassom. Separator mora biti konstruiran, izrađen i testiran prema HRN EN 858 ili jednakovrijedna: _________________,  nazivne veličine NS20 (protok kroz separator 20 l/s) dok je ukupni protok Qmax=200 l/s. Separator mora imati učinkovitosti izdvajanja lakih tekućina klase I - lakih tekućina u izlaznoj vodi do 5mg/l.</t>
  </si>
  <si>
    <t>Nabava, isporuka i polaganje u prethodno iskopani rov cijevi PEHD promjera 50 mm  od ormarića cestovne rasvjete pa do rasvjetnih stupova sa izradom prolaza kroz temelj do mjesta ugradnje stupa (centar) te od +OCR ormara do mjesta priključenja (PTTS-2 – postojeći priključak) zajedno sa izradom ulaza u postojeći ormar). Obračun po m1.</t>
  </si>
  <si>
    <t>18.</t>
  </si>
  <si>
    <t>19.</t>
  </si>
  <si>
    <t>20.</t>
  </si>
  <si>
    <t>21.</t>
  </si>
  <si>
    <t>22.</t>
  </si>
  <si>
    <t>23.</t>
  </si>
  <si>
    <t>Lociranje postojećih EE instalacija i pažljivi ručni iskop rova u zemlji III kategorije: rov širine 0,4 m, dubine 0,8 m i dužine 150m. Obračun po m3.</t>
  </si>
  <si>
    <t>Nabava, isporuka i polaganje u prethodno iskopani rov cijevi PEHD promjera 50 mm za polaganje kabela kroz položenu cijev na mjestima križanja s drugim instalacijama. Obračun po m1.</t>
  </si>
  <si>
    <t>Isporuka, dobava i ugradnja betonskog zateznog stupa za SN mrežu, visine 12m sa kompletnom ovjesnom i zateznom opremom za prijelaz zračne na podzemnu mrežu (nosač odvodnika prenapona za betonski stup, nosač kabela uz stup, kompresione stopica, pločice PL i sl). Stavka obuhvaća sav rad i materijal u potrebnim količinama potreban za dovođenje stavke u potpunu funkcionalnost. Obračun po kompletu.</t>
  </si>
  <si>
    <t>Dobava materijala i izvođenje svih potrebni radova za izradu uzemljenja i  povezivanje uzemljenja na elemente SN zračne mreže (stup, odvodnici prenapona i sl.). Stavka obuhvaća iskop zemlje za polaganje FeZn trake, FeZn traku u potrebnoj količini, spojnice stezaljke, spojni i montažni pribor, nosače i sl. Zatrpavanje rova, mjerenje otpora uzemljenje te stavljanje stavke u potpunu funkcionalnost. Obračun po kompletu.</t>
  </si>
  <si>
    <t>Mjerenje ispitivanje (optora petlje, otpora izolacije, otpora uzemljenja, nivoa sjajnosti i osvijetljenosti kolnika) te izdavanje protokola i puštanje u rad.</t>
  </si>
  <si>
    <t>Iskolčenje trase kabela i stupnih mjesta javne rasvjete. Stavka obuhvaća iskolčenje trase kabela rasvjete, stupova, napojnog kabela i ormara rasvjete, te trase cijevi pri prolazu ispod prometnica.</t>
  </si>
  <si>
    <t>Završna mjerenja elektroenergetskih NN i SN kabela prije zatrpavanja rova i prije puštanja pod napon, izdavanje potrebnih uvjerenja o izvršenom mjerenju.</t>
  </si>
  <si>
    <t>Izrada elektrotehničkog projekta izvedenog stanja (u tri primjerka)</t>
  </si>
  <si>
    <t>Obračun radova po m3 glodanja do 11cm:</t>
  </si>
  <si>
    <t xml:space="preserve">Planiranje i poravnanje eventualnih neravnina na temeljnom tlu i nabava, dobava i polaganje geotekstila kvalitete i klasifikacije prema OTU.
Geotekstil  300g/m2 sljedećih karakteristika: vlačna čvrstoća (uzdužni smjer) min. 15kN/m; otpornost na proboj min. 2900N.
Rad obuhvaća polaganje geotekstila na pripremljeno temeljno tlo s preklapanjem i šivanjem. Preklapanje treba izvesti u smjeru nasipanja materijala. </t>
  </si>
  <si>
    <t>Iskop odvodnih jaraka i uređenje pokosa postojećih jaraka uz trasu ceste. Rad obuhvaća profiliranje jaraka, prijevoz materijala na deponiju, deponiranje i uređenje deponije. Rad se mjeri po m3 uređenog jarka.</t>
  </si>
  <si>
    <t>Rad se mjeri i obračunava po metru dužnom (m') ugrađene cijevi. Cijevi moraju zadovoljavati normu HRN EN13476 ili jednakovrijedna: _________________(kao dokaz priložiti Potvrdu o sukladnosti izdanu od strane akreditiranog tijela u Republici Hrvatskoj).
Po ugradnji cijevi treba izvršiti odgovarajuću provjeru vodonepropusnosti na nezasutom, ali osiguanom dijelu ispitivane kanalizacije.
U jediničnu cijenu uključena je nabava, prijevoz i ugradnja te sav rad i materijal, dodatni materijal i pribor potreban za potpunu propisanu ugradnju i spajanje kanalizacijskih cijevi.
Stavkom su obračunati fazonski komadi, brtvila, obrada spojeva i sve ostalo što je potrebno za potpuno dovršenje rada na ugradnji kanalizacije, uključivo i kontrolu vodonepropusnosti, te videodetekciju izvedenog stanja oborinske kanalizacije sukladno posebnim uvjetima građenja.
Radovi se mjere i obračunavaju po m dužnom ugrađenje i preuzete cijevi.
Cijevi su profilirane vanjske i glatke unutrašnje stjenke, obodne krutosti prema statičkom proračunu ATV A127. Cijevi moraju biti minimalne obodne krutosti SN8 (8kN/m²) te načina spajanja pomoću zasebne spojnice i gumene brtve.</t>
  </si>
  <si>
    <t>Izrada nosivog sloja AC 32 base 50/70 AG6 M2, debljine 7,0cm.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ili jednakovrijedna__________________ i tehničkim svojstvima i zahtjevima za građevne proizvode za proizvodnju asfaltnih mješavina i za asfaltne slojeve kolnika.</t>
  </si>
  <si>
    <t>Izrada habajućeg sloja (srednje prometno opterećenje) AC 11 surf 50/70 AG4 M4.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ili jednakovrijedna__________________ i tehničkim svojstvima i zahtjevima za građevne proizvode za proizvodnju asfaltnih mješavina i za asfaltne slojeve kolnika.</t>
  </si>
  <si>
    <t>IIzrada betonske galanterije u vidu taktilnih polja upozorenja užljebljene ili čepaste strukture. Ploče se polažu u sloj cementnog morta prije asfaltniranja staza u svemu prema grafičkim prilozima projekta. Galanterija mora zadovoljiti zahtjeve prema normi HRN EN 1338:2008  ili jednakovrijedna__________________.</t>
  </si>
  <si>
    <t>Ovaj rad obuhvaća izradu oznaka na kolniku (sav rad djelatnika i strojeva i sav materijal) za reguliranje prometa koje su definirane u Pravilniku o prometnim znakovima, signalizaciji i opremi na cestama (N.N. 92/19), HR normama (HRN 1436)  ili jednakovrijedna__________________ i ovim O.T.U.
Oznake na kolniku dijele se na:
• uzdužne oznake na kolniku,
• poprečne oznake na kolniku,
• ostale oznake na kolniku.
Boje i dimenzije oznaka određene su Pravilnikom i pripadajućim normama. U cijenu je potrebno uključiti i tzv "markiranje".</t>
  </si>
  <si>
    <t>- razdjelna puna crta (H01); š=15 cm; bijele boje - s retrorefleksivnim zrncima, retrorefleksija klase II.</t>
  </si>
  <si>
    <t>- isprekidana crta (H03) 1+1; š=15 cm; bijele boje, s retrorefleksivnim zrncima, retrorefleksija klase II.</t>
  </si>
  <si>
    <t>- isprekidana crta (H03) 3+3; š=15 cm; bijele boje, s retrorefleksivnim zrncima, retrorefleksija klase II.</t>
  </si>
  <si>
    <t>Isporučiti materijal i izvršiti betoniranje temelja za rasvjetni stup betonom C-30/37, korištenjem odgovarajućih šablona i dvije/tri proturne cijevi PEHD promjera 50 mm. Isporuka sidra i šablone zadržane su u cijeni isporuke rasvjetnog stupa, a ugradnja sidra, šablone i cijevi je obuhvaćena ovom stavkom. Temelji su dimenzija 1,1×1,1×1,2m. Stavka obuhvaća sav potreban rad i materijal potreban za izvođenje (oplata, izrada oplate, pričvsni materija, zaštita cijevi i sl.). Ukoliko se temelj ugrađuje u zelenu površinu potrebno je vrh temelja izdići 10 cm od razine tla). Obračun po komadu.</t>
  </si>
  <si>
    <t>Nabava, isporuka i ugradnja samostojećeg ormara javne rasvjete OJR za izravno mjerenje i upravljanje cjelonoćnom i polunoćnom javnom rasvjetom (uklopni sat i foto relej sa senzorom) na poliesterskom podnožju (dubine 245 mmm). Ormarić (+OJR) se sastoji od jednog upravljačkog dijela. Izvodi se od teško gorivog i samogasivog poliestera ojačanog staklenim vlaknima otpornog na UV i atmosferalije, IP44, IK10, klasa izolacije II) dimenzija min.  864×595×342. Ormar je potrebno opremiti bravicom koncesionara. Ormar je potrebno ožičiti prema jednopolnoj shemi, izraditi L, N, PE i GIP sabirnice te opremiti rednim stezaljkama odgovarujućeg presjeka. Razvodni ormar opremiti plastičnim pokrovnim pločama nakon montaže sljedeće opreme u njega:</t>
  </si>
  <si>
    <t>Ponuđeno</t>
  </si>
  <si>
    <t>Proizvođač model/tip proizvoda</t>
  </si>
  <si>
    <t>Referenca na stranicu iz kataloga/ponude</t>
  </si>
  <si>
    <t xml:space="preserve">Nabava, prijevoz i montaža LED svjetiljke. Kućište i nosač izrađeni od tlačno lijevanog aluminija, optički sustav od optičkih leća, jedinstveno kučište za LED module 6000-22000 lm, optika zaštićena ravnim staklom, RULO=0,0%, optika i snaga sistema prema projektu (39-174W (LED izvor+driver), efikasnost svjetiljke min. 146lm/W), temperatura boje svjetlosti≤ 3000K, Ra&gt;70, IP66, IK09, životni vijek L89B10≥100000 sati, klasa el. zaštite kl. I, za ugradnju na stup/konzolu 32-76mm, regulacija kuta svijetiljke od 0° do +10°, regulacija DALI protokola, sa prenaponskom zaštitom od min. 3KV i dodatnom prenaponskom zaštitom od 10kV, s pasivnim hlađenjem, radna temp. od -20°C do +35°C, predspoj s automatskom regul. snage u 5 točaka. Površina svjetiljke (SCx) max. 0,057 m2. Svjetiljke moraju imati  CE oznaku ili jednakovrijednu___________________________________ i RoHS oznaku ili jednakovrijednu___________________________________, te moraju biti sukladne europskim direktivama 2014/30/EU, 2014/35/EU i 2011/65/EU.  Obračun po kompletu.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</si>
</sst>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 #,##0.00\ &quot;kn&quot;_-;\-* #,##0.00\ &quot;kn&quot;_-;_-* &quot;-&quot;??\ &quot;kn&quot;_-;_-@_-"/>
    <numFmt numFmtId="43" formatCode="_-* #,##0.00\ _k_n_-;\-* #,##0.00\ _k_n_-;_-* &quot;-&quot;??\ _k_n_-;_-@_-"/>
    <numFmt numFmtId="164" formatCode="_(* #,##0.00_);_(* \(#,##0.00\);_(* &quot;-&quot;??_);_(@_)"/>
    <numFmt numFmtId="165" formatCode="#,##0.00;#,##0.00;&quot;&quot;"/>
    <numFmt numFmtId="166" formatCode="#,##0.00;[Red]#,##0.00"/>
    <numFmt numFmtId="167" formatCode="#,##0.0"/>
    <numFmt numFmtId="168" formatCode="#,##0.00\ &quot;kn&quot;"/>
    <numFmt numFmtId="169" formatCode="#,##0;[Red]#,##0"/>
    <numFmt numFmtId="170" formatCode="00."/>
    <numFmt numFmtId="171" formatCode="#,##0.00&quot; kn&quot;"/>
    <numFmt numFmtId="172" formatCode="#,##0.00_ ;\-#,##0.00\ "/>
    <numFmt numFmtId="173" formatCode="#,##0.00\ _k_n"/>
    <numFmt numFmtId="174" formatCode="#,##0.0\ &quot;kn&quot;"/>
    <numFmt numFmtId="175" formatCode="0.0%"/>
  </numFmts>
  <fonts count="59">
    <font>
      <sz val="12"/>
      <name val="Helvetica-Narrow"/>
      <family val="2"/>
    </font>
    <font>
      <sz val="11"/>
      <color theme="1"/>
      <name val="Calibri"/>
      <family val="2"/>
      <charset val="238"/>
      <scheme val="minor"/>
    </font>
    <font>
      <sz val="12"/>
      <name val="HRHelvetica"/>
    </font>
    <font>
      <sz val="8"/>
      <name val="Arial"/>
      <family val="2"/>
    </font>
    <font>
      <b/>
      <sz val="8"/>
      <name val="Arial"/>
      <family val="2"/>
    </font>
    <font>
      <b/>
      <sz val="8"/>
      <name val="Arial CE"/>
      <family val="2"/>
      <charset val="238"/>
    </font>
    <font>
      <sz val="8"/>
      <name val="Arial CE"/>
      <family val="2"/>
      <charset val="238"/>
    </font>
    <font>
      <b/>
      <sz val="10"/>
      <name val="Tahoma"/>
      <family val="2"/>
    </font>
    <font>
      <sz val="8"/>
      <name val="HRHelvetica"/>
    </font>
    <font>
      <sz val="8"/>
      <name val="Arial CE"/>
      <charset val="238"/>
    </font>
    <font>
      <sz val="8"/>
      <color indexed="10"/>
      <name val="Arial CE"/>
      <charset val="238"/>
    </font>
    <font>
      <sz val="8"/>
      <name val="Arial"/>
      <family val="2"/>
      <charset val="238"/>
    </font>
    <font>
      <b/>
      <sz val="8"/>
      <name val="Helvetica Narrow"/>
      <charset val="238"/>
    </font>
    <font>
      <b/>
      <sz val="8"/>
      <name val="Arial"/>
      <family val="2"/>
      <charset val="238"/>
    </font>
    <font>
      <sz val="8"/>
      <color indexed="10"/>
      <name val="Arial"/>
      <family val="2"/>
      <charset val="238"/>
    </font>
    <font>
      <sz val="10"/>
      <name val="Arial CE"/>
      <charset val="238"/>
    </font>
    <font>
      <b/>
      <sz val="8"/>
      <name val="Helvetica Narrow"/>
      <family val="2"/>
      <charset val="238"/>
    </font>
    <font>
      <b/>
      <sz val="10"/>
      <name val="Arial"/>
      <family val="2"/>
      <charset val="238"/>
    </font>
    <font>
      <b/>
      <sz val="9"/>
      <name val="Arial"/>
      <family val="2"/>
      <charset val="238"/>
    </font>
    <font>
      <sz val="9"/>
      <name val="Arial"/>
      <family val="2"/>
      <charset val="238"/>
    </font>
    <font>
      <sz val="9"/>
      <color indexed="10"/>
      <name val="Arial"/>
      <family val="2"/>
      <charset val="238"/>
    </font>
    <font>
      <vertAlign val="superscript"/>
      <sz val="9"/>
      <name val="Arial"/>
      <family val="2"/>
      <charset val="238"/>
    </font>
    <font>
      <b/>
      <sz val="9"/>
      <color indexed="10"/>
      <name val="Arial"/>
      <family val="2"/>
      <charset val="238"/>
    </font>
    <font>
      <sz val="9"/>
      <name val="Arial CE"/>
      <charset val="238"/>
    </font>
    <font>
      <b/>
      <sz val="9"/>
      <name val="Arial CE"/>
      <charset val="238"/>
    </font>
    <font>
      <b/>
      <vertAlign val="superscript"/>
      <sz val="9"/>
      <name val="Arial"/>
      <family val="2"/>
      <charset val="238"/>
    </font>
    <font>
      <sz val="9"/>
      <name val="Arial"/>
      <family val="2"/>
    </font>
    <font>
      <sz val="9"/>
      <name val="Arial CE"/>
      <family val="2"/>
      <charset val="238"/>
    </font>
    <font>
      <sz val="9"/>
      <name val="Calibri"/>
      <family val="2"/>
      <charset val="238"/>
    </font>
    <font>
      <b/>
      <sz val="9"/>
      <name val="Arial"/>
      <family val="2"/>
    </font>
    <font>
      <sz val="9"/>
      <name val="HRHelvetica"/>
      <charset val="238"/>
    </font>
    <font>
      <sz val="10"/>
      <name val="Arial"/>
      <family val="2"/>
    </font>
    <font>
      <u/>
      <sz val="9"/>
      <name val="Arial"/>
      <family val="2"/>
      <charset val="238"/>
    </font>
    <font>
      <b/>
      <sz val="9"/>
      <color rgb="FF303030"/>
      <name val="Arial"/>
      <family val="2"/>
      <charset val="238"/>
    </font>
    <font>
      <b/>
      <sz val="9"/>
      <name val="Arial CE"/>
      <family val="2"/>
      <charset val="238"/>
    </font>
    <font>
      <b/>
      <sz val="9"/>
      <color indexed="47"/>
      <name val="Arial"/>
      <family val="2"/>
      <charset val="238"/>
    </font>
    <font>
      <b/>
      <sz val="9"/>
      <color indexed="9"/>
      <name val="Arial"/>
      <family val="2"/>
      <charset val="238"/>
    </font>
    <font>
      <sz val="9"/>
      <color indexed="9"/>
      <name val="Arial"/>
      <family val="2"/>
      <charset val="238"/>
    </font>
    <font>
      <b/>
      <sz val="9"/>
      <color rgb="FFFF0000"/>
      <name val="Arial"/>
      <family val="2"/>
      <charset val="238"/>
    </font>
    <font>
      <b/>
      <sz val="9"/>
      <color theme="0"/>
      <name val="Arial"/>
      <family val="2"/>
      <charset val="238"/>
    </font>
    <font>
      <sz val="10"/>
      <name val="Arial"/>
      <family val="2"/>
      <charset val="238"/>
    </font>
    <font>
      <sz val="11"/>
      <color indexed="8"/>
      <name val="Calibri"/>
      <family val="2"/>
      <charset val="238"/>
    </font>
    <font>
      <b/>
      <sz val="14"/>
      <color indexed="10"/>
      <name val="Swis721 Cn BT"/>
      <family val="2"/>
    </font>
    <font>
      <b/>
      <sz val="12"/>
      <name val="Arial"/>
      <family val="2"/>
      <charset val="238"/>
    </font>
    <font>
      <sz val="10"/>
      <color indexed="8"/>
      <name val="Arial"/>
      <family val="2"/>
    </font>
    <font>
      <b/>
      <sz val="10"/>
      <name val="Arial"/>
      <family val="2"/>
    </font>
    <font>
      <sz val="10"/>
      <name val="Arial"/>
      <family val="2"/>
      <charset val="1"/>
    </font>
    <font>
      <sz val="10"/>
      <color indexed="8"/>
      <name val="Arial"/>
      <family val="2"/>
      <charset val="1"/>
    </font>
    <font>
      <b/>
      <sz val="10"/>
      <color indexed="8"/>
      <name val="Arial"/>
      <family val="2"/>
      <charset val="238"/>
    </font>
    <font>
      <sz val="11"/>
      <color rgb="FF000000"/>
      <name val="Arial1"/>
      <charset val="238"/>
    </font>
    <font>
      <b/>
      <i/>
      <sz val="16"/>
      <color rgb="FF000000"/>
      <name val="Arial1"/>
      <charset val="238"/>
    </font>
    <font>
      <b/>
      <i/>
      <u/>
      <sz val="11"/>
      <color rgb="FF000000"/>
      <name val="Arial1"/>
      <charset val="238"/>
    </font>
    <font>
      <sz val="10"/>
      <name val="Times New Roman CE"/>
      <charset val="238"/>
    </font>
    <font>
      <sz val="10"/>
      <color indexed="64"/>
      <name val="Arial"/>
      <family val="2"/>
    </font>
    <font>
      <sz val="11"/>
      <name val="Arial"/>
      <family val="1"/>
    </font>
    <font>
      <sz val="10"/>
      <color theme="1"/>
      <name val="Arial"/>
      <family val="2"/>
      <charset val="238"/>
    </font>
    <font>
      <sz val="10"/>
      <name val="MS Sans Serif"/>
      <family val="2"/>
      <charset val="238"/>
    </font>
    <font>
      <sz val="9"/>
      <color indexed="40"/>
      <name val="Arial"/>
      <family val="2"/>
      <charset val="238"/>
    </font>
    <font>
      <b/>
      <sz val="10"/>
      <color theme="1"/>
      <name val="Arial"/>
      <family val="2"/>
      <charset val="238"/>
    </font>
  </fonts>
  <fills count="10">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indexed="22"/>
        <bgColor indexed="44"/>
      </patternFill>
    </fill>
    <fill>
      <patternFill patternType="solid">
        <fgColor theme="9" tint="0.79998168889431442"/>
        <bgColor indexed="64"/>
      </patternFill>
    </fill>
    <fill>
      <patternFill patternType="solid">
        <fgColor theme="3" tint="0.59999389629810485"/>
        <bgColor indexed="27"/>
      </patternFill>
    </fill>
    <fill>
      <patternFill patternType="solid">
        <fgColor theme="3" tint="0.59999389629810485"/>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8"/>
      </left>
      <right style="hair">
        <color indexed="8"/>
      </right>
      <top style="hair">
        <color indexed="8"/>
      </top>
      <bottom style="hair">
        <color indexed="8"/>
      </bottom>
      <diagonal/>
    </border>
    <border>
      <left style="thin">
        <color indexed="8"/>
      </left>
      <right/>
      <top/>
      <bottom/>
      <diagonal/>
    </border>
    <border>
      <left style="thin">
        <color indexed="8"/>
      </left>
      <right style="thin">
        <color indexed="8"/>
      </right>
      <top style="thin">
        <color indexed="8"/>
      </top>
      <bottom style="thin">
        <color indexed="8"/>
      </bottom>
      <diagonal/>
    </border>
  </borders>
  <cellStyleXfs count="36">
    <xf numFmtId="0" fontId="0" fillId="0" borderId="0"/>
    <xf numFmtId="164" fontId="2" fillId="0" borderId="0" applyFont="0" applyFill="0" applyBorder="0" applyAlignment="0" applyProtection="0"/>
    <xf numFmtId="0" fontId="15" fillId="0" borderId="0"/>
    <xf numFmtId="0" fontId="2" fillId="0" borderId="0"/>
    <xf numFmtId="0" fontId="41" fillId="0" borderId="0"/>
    <xf numFmtId="0" fontId="40" fillId="0" borderId="0"/>
    <xf numFmtId="0" fontId="2" fillId="0" borderId="0"/>
    <xf numFmtId="0" fontId="49" fillId="0" borderId="0"/>
    <xf numFmtId="0" fontId="49" fillId="0" borderId="0"/>
    <xf numFmtId="0" fontId="50" fillId="0" borderId="0">
      <alignment horizontal="center"/>
    </xf>
    <xf numFmtId="0" fontId="50" fillId="0" borderId="0">
      <alignment horizontal="center" textRotation="90"/>
    </xf>
    <xf numFmtId="0" fontId="51" fillId="0" borderId="0"/>
    <xf numFmtId="0" fontId="51" fillId="0" borderId="0"/>
    <xf numFmtId="0" fontId="40" fillId="0" borderId="0"/>
    <xf numFmtId="2" fontId="52" fillId="0" borderId="0">
      <alignment horizontal="left" vertical="center" wrapText="1"/>
      <protection locked="0"/>
    </xf>
    <xf numFmtId="0" fontId="40" fillId="0" borderId="0"/>
    <xf numFmtId="0" fontId="53" fillId="0" borderId="0"/>
    <xf numFmtId="0" fontId="40" fillId="0" borderId="0"/>
    <xf numFmtId="0" fontId="54" fillId="0" borderId="0"/>
    <xf numFmtId="0" fontId="41" fillId="0" borderId="0"/>
    <xf numFmtId="0" fontId="55" fillId="0" borderId="0"/>
    <xf numFmtId="0" fontId="55" fillId="0" borderId="0"/>
    <xf numFmtId="0" fontId="56" fillId="0" borderId="0"/>
    <xf numFmtId="0" fontId="40" fillId="0" borderId="0" applyProtection="0"/>
    <xf numFmtId="0" fontId="1" fillId="0" borderId="0"/>
    <xf numFmtId="0" fontId="1" fillId="0" borderId="0"/>
    <xf numFmtId="0" fontId="1" fillId="0" borderId="0"/>
    <xf numFmtId="0" fontId="1" fillId="0" borderId="0"/>
    <xf numFmtId="0" fontId="1" fillId="0" borderId="0"/>
    <xf numFmtId="0" fontId="40" fillId="0" borderId="0"/>
    <xf numFmtId="0" fontId="40" fillId="0" borderId="0"/>
    <xf numFmtId="0" fontId="40" fillId="0" borderId="0"/>
    <xf numFmtId="0" fontId="40" fillId="0" borderId="0"/>
    <xf numFmtId="0" fontId="41" fillId="0" borderId="0"/>
    <xf numFmtId="0" fontId="40" fillId="0" borderId="0"/>
    <xf numFmtId="44" fontId="49" fillId="0" borderId="0" applyFont="0" applyFill="0" applyBorder="0" applyAlignment="0" applyProtection="0"/>
  </cellStyleXfs>
  <cellXfs count="609">
    <xf numFmtId="0" fontId="0" fillId="0" borderId="0" xfId="0"/>
    <xf numFmtId="0" fontId="3" fillId="0" borderId="0" xfId="0" applyFont="1"/>
    <xf numFmtId="0" fontId="3" fillId="0" borderId="0" xfId="0" applyFont="1" applyBorder="1"/>
    <xf numFmtId="0" fontId="5" fillId="0" borderId="0" xfId="0" applyFont="1"/>
    <xf numFmtId="0" fontId="3" fillId="0" borderId="0" xfId="0" applyFont="1" applyBorder="1" applyAlignment="1">
      <alignment horizontal="left" vertical="center"/>
    </xf>
    <xf numFmtId="0" fontId="4" fillId="0" borderId="0" xfId="0" applyFont="1" applyBorder="1" applyAlignment="1">
      <alignment horizontal="left" vertical="center"/>
    </xf>
    <xf numFmtId="0" fontId="9" fillId="0" borderId="0" xfId="0" applyFont="1" applyAlignment="1">
      <alignment horizontal="center" vertical="center" readingOrder="1"/>
    </xf>
    <xf numFmtId="0" fontId="6" fillId="0" borderId="0" xfId="0" applyFont="1" applyFill="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center" vertical="center"/>
    </xf>
    <xf numFmtId="0" fontId="3" fillId="0" borderId="0" xfId="0" applyFont="1" applyFill="1" applyAlignment="1">
      <alignment horizontal="center"/>
    </xf>
    <xf numFmtId="0" fontId="11" fillId="2" borderId="0" xfId="0" applyFont="1" applyFill="1" applyBorder="1" applyAlignment="1">
      <alignment vertical="top" wrapText="1"/>
    </xf>
    <xf numFmtId="0" fontId="13" fillId="2" borderId="0" xfId="0" applyFont="1" applyFill="1" applyBorder="1" applyAlignment="1">
      <alignment horizontal="left"/>
    </xf>
    <xf numFmtId="0" fontId="13" fillId="2" borderId="0" xfId="0" applyFont="1" applyFill="1" applyBorder="1" applyAlignment="1">
      <alignment horizontal="left" vertical="top"/>
    </xf>
    <xf numFmtId="49" fontId="10" fillId="0" borderId="0" xfId="0" applyNumberFormat="1" applyFont="1" applyBorder="1" applyAlignment="1">
      <alignment horizontal="center" vertical="top" readingOrder="1"/>
    </xf>
    <xf numFmtId="0" fontId="10" fillId="0" borderId="0" xfId="0" applyFont="1" applyBorder="1" applyAlignment="1">
      <alignment horizontal="center" vertical="center" readingOrder="1"/>
    </xf>
    <xf numFmtId="0" fontId="10" fillId="0" borderId="0" xfId="0" applyFont="1" applyBorder="1" applyAlignment="1">
      <alignment horizontal="center" vertical="top" readingOrder="1"/>
    </xf>
    <xf numFmtId="0" fontId="11" fillId="2" borderId="0" xfId="0" applyFont="1" applyFill="1" applyBorder="1" applyAlignment="1"/>
    <xf numFmtId="4" fontId="9" fillId="0" borderId="0" xfId="0" applyNumberFormat="1" applyFont="1" applyAlignment="1">
      <alignment horizontal="center" vertical="center" readingOrder="1"/>
    </xf>
    <xf numFmtId="0" fontId="14" fillId="2" borderId="0" xfId="0" applyFont="1" applyFill="1" applyBorder="1" applyAlignment="1">
      <alignment vertical="top" wrapText="1"/>
    </xf>
    <xf numFmtId="0" fontId="10" fillId="0" borderId="0" xfId="0" applyFont="1" applyAlignment="1">
      <alignment horizontal="center" vertical="center" readingOrder="1"/>
    </xf>
    <xf numFmtId="4" fontId="10" fillId="0" borderId="0" xfId="0" applyNumberFormat="1" applyFont="1" applyAlignment="1">
      <alignment horizontal="center" vertical="center" readingOrder="1"/>
    </xf>
    <xf numFmtId="49" fontId="10" fillId="0" borderId="0" xfId="0" applyNumberFormat="1" applyFont="1" applyAlignment="1">
      <alignment horizontal="center" vertical="center" readingOrder="1"/>
    </xf>
    <xf numFmtId="0" fontId="10" fillId="0" borderId="0" xfId="0" applyFont="1" applyAlignment="1">
      <alignment horizontal="justify" vertical="justify" wrapText="1" readingOrder="1"/>
    </xf>
    <xf numFmtId="49" fontId="10" fillId="0" borderId="0" xfId="0" applyNumberFormat="1" applyFont="1" applyBorder="1" applyAlignment="1">
      <alignment horizontal="center" vertical="center" readingOrder="1"/>
    </xf>
    <xf numFmtId="0" fontId="10" fillId="0" borderId="0" xfId="0" applyFont="1" applyBorder="1" applyAlignment="1">
      <alignment horizontal="justify" vertical="justify" wrapText="1" readingOrder="1"/>
    </xf>
    <xf numFmtId="4" fontId="10" fillId="0" borderId="0" xfId="0" applyNumberFormat="1" applyFont="1" applyBorder="1" applyAlignment="1">
      <alignment horizontal="center" vertical="center" readingOrder="1"/>
    </xf>
    <xf numFmtId="0" fontId="10" fillId="0" borderId="0" xfId="0" applyFont="1" applyBorder="1" applyAlignment="1">
      <alignment horizontal="justify" vertical="top" wrapText="1" readingOrder="1"/>
    </xf>
    <xf numFmtId="4" fontId="10" fillId="0" borderId="0" xfId="0" applyNumberFormat="1" applyFont="1" applyBorder="1" applyAlignment="1">
      <alignment horizontal="center" vertical="top" readingOrder="1"/>
    </xf>
    <xf numFmtId="4" fontId="3" fillId="0" borderId="0" xfId="0" applyNumberFormat="1" applyFont="1" applyFill="1" applyBorder="1" applyAlignment="1">
      <alignment horizontal="center"/>
    </xf>
    <xf numFmtId="0" fontId="11" fillId="2" borderId="0" xfId="2" applyFont="1" applyFill="1" applyBorder="1" applyAlignment="1"/>
    <xf numFmtId="4" fontId="14" fillId="2" borderId="0" xfId="0" applyNumberFormat="1" applyFont="1" applyFill="1" applyBorder="1" applyAlignment="1">
      <alignment wrapText="1"/>
    </xf>
    <xf numFmtId="4" fontId="9" fillId="0" borderId="0" xfId="0" applyNumberFormat="1" applyFont="1" applyAlignment="1">
      <alignment horizontal="center"/>
    </xf>
    <xf numFmtId="4" fontId="10" fillId="0" borderId="0" xfId="0" applyNumberFormat="1" applyFont="1" applyAlignment="1">
      <alignment horizontal="center"/>
    </xf>
    <xf numFmtId="4" fontId="10" fillId="0" borderId="0" xfId="0" applyNumberFormat="1" applyFont="1" applyBorder="1" applyAlignment="1">
      <alignment horizontal="center"/>
    </xf>
    <xf numFmtId="4" fontId="10" fillId="0" borderId="0" xfId="0" applyNumberFormat="1" applyFont="1" applyFill="1" applyBorder="1" applyAlignment="1">
      <alignment horizontal="center"/>
    </xf>
    <xf numFmtId="0" fontId="11" fillId="0" borderId="0" xfId="0" applyFont="1" applyFill="1" applyAlignment="1">
      <alignment horizontal="left"/>
    </xf>
    <xf numFmtId="44" fontId="10" fillId="0" borderId="0" xfId="0" applyNumberFormat="1" applyFont="1" applyAlignment="1">
      <alignment horizontal="right" readingOrder="1"/>
    </xf>
    <xf numFmtId="44" fontId="9" fillId="0" borderId="0" xfId="0" applyNumberFormat="1" applyFont="1" applyAlignment="1">
      <alignment horizontal="right" readingOrder="1"/>
    </xf>
    <xf numFmtId="44" fontId="10" fillId="0" borderId="0" xfId="0" applyNumberFormat="1" applyFont="1" applyBorder="1" applyAlignment="1">
      <alignment horizontal="right" readingOrder="1"/>
    </xf>
    <xf numFmtId="49" fontId="19" fillId="0" borderId="3" xfId="0" applyNumberFormat="1" applyFont="1" applyBorder="1" applyAlignment="1">
      <alignment horizontal="center" vertical="center" readingOrder="1"/>
    </xf>
    <xf numFmtId="0" fontId="19" fillId="0" borderId="3" xfId="0" applyFont="1" applyBorder="1" applyAlignment="1">
      <alignment horizontal="justify" vertical="justify" wrapText="1" readingOrder="1"/>
    </xf>
    <xf numFmtId="0" fontId="19" fillId="0" borderId="3" xfId="0" applyFont="1" applyBorder="1" applyAlignment="1">
      <alignment horizontal="center" vertical="center" readingOrder="1"/>
    </xf>
    <xf numFmtId="4" fontId="19" fillId="0" borderId="3" xfId="0" applyNumberFormat="1" applyFont="1" applyBorder="1" applyAlignment="1">
      <alignment horizontal="center"/>
    </xf>
    <xf numFmtId="4" fontId="19" fillId="0" borderId="3" xfId="0" applyNumberFormat="1" applyFont="1" applyBorder="1" applyAlignment="1">
      <alignment horizontal="center" vertical="center" readingOrder="1"/>
    </xf>
    <xf numFmtId="44" fontId="19" fillId="0" borderId="3" xfId="0" applyNumberFormat="1" applyFont="1" applyFill="1" applyBorder="1" applyAlignment="1">
      <alignment horizontal="right" readingOrder="1"/>
    </xf>
    <xf numFmtId="49" fontId="19" fillId="0" borderId="0" xfId="0" applyNumberFormat="1" applyFont="1" applyBorder="1" applyAlignment="1">
      <alignment horizontal="center" vertical="center" readingOrder="1"/>
    </xf>
    <xf numFmtId="0" fontId="19" fillId="0" borderId="0" xfId="0" applyFont="1" applyBorder="1" applyAlignment="1">
      <alignment horizontal="justify" vertical="top" wrapText="1"/>
    </xf>
    <xf numFmtId="0" fontId="19" fillId="0" borderId="0" xfId="0" applyFont="1" applyBorder="1" applyAlignment="1">
      <alignment horizontal="center" vertical="center" readingOrder="1"/>
    </xf>
    <xf numFmtId="4" fontId="19" fillId="0" borderId="0" xfId="0" applyNumberFormat="1" applyFont="1" applyBorder="1" applyAlignment="1">
      <alignment horizontal="center"/>
    </xf>
    <xf numFmtId="4" fontId="19" fillId="0" borderId="0" xfId="0" applyNumberFormat="1" applyFont="1" applyBorder="1" applyAlignment="1">
      <alignment horizontal="center" vertical="center" readingOrder="1"/>
    </xf>
    <xf numFmtId="44" fontId="19" fillId="0" borderId="0" xfId="0" applyNumberFormat="1" applyFont="1" applyBorder="1" applyAlignment="1">
      <alignment horizontal="right" readingOrder="1"/>
    </xf>
    <xf numFmtId="0" fontId="19" fillId="0" borderId="0" xfId="0" applyFont="1" applyBorder="1" applyAlignment="1">
      <alignment horizontal="center" vertical="top" readingOrder="1"/>
    </xf>
    <xf numFmtId="4" fontId="19" fillId="0" borderId="0" xfId="0" applyNumberFormat="1" applyFont="1" applyBorder="1" applyAlignment="1">
      <alignment horizontal="center" vertical="top" readingOrder="1"/>
    </xf>
    <xf numFmtId="0" fontId="19" fillId="0" borderId="0" xfId="0" applyFont="1" applyBorder="1" applyAlignment="1">
      <alignment vertical="distributed" wrapText="1" readingOrder="1"/>
    </xf>
    <xf numFmtId="49" fontId="19" fillId="0" borderId="0" xfId="0" applyNumberFormat="1" applyFont="1" applyAlignment="1">
      <alignment horizontal="center" vertical="top" readingOrder="1"/>
    </xf>
    <xf numFmtId="4" fontId="19" fillId="0" borderId="0" xfId="0" applyNumberFormat="1" applyFont="1" applyBorder="1" applyAlignment="1">
      <alignment wrapText="1"/>
    </xf>
    <xf numFmtId="4" fontId="19" fillId="0" borderId="0" xfId="0" applyNumberFormat="1" applyFont="1" applyBorder="1" applyAlignment="1">
      <alignment vertical="distributed" wrapText="1" readingOrder="1"/>
    </xf>
    <xf numFmtId="44" fontId="19" fillId="0" borderId="0" xfId="0" applyNumberFormat="1" applyFont="1" applyBorder="1" applyAlignment="1">
      <alignment vertical="distributed" wrapText="1" readingOrder="1"/>
    </xf>
    <xf numFmtId="49" fontId="19" fillId="0" borderId="0" xfId="0" applyNumberFormat="1" applyFont="1" applyBorder="1" applyAlignment="1">
      <alignment horizontal="center" vertical="top" readingOrder="1"/>
    </xf>
    <xf numFmtId="49" fontId="19" fillId="0" borderId="1" xfId="0" applyNumberFormat="1" applyFont="1" applyBorder="1" applyAlignment="1">
      <alignment horizontal="center" vertical="top" readingOrder="1"/>
    </xf>
    <xf numFmtId="0" fontId="19" fillId="0" borderId="1" xfId="0" applyFont="1" applyBorder="1" applyAlignment="1">
      <alignment horizontal="center" vertical="center" readingOrder="1"/>
    </xf>
    <xf numFmtId="4" fontId="19" fillId="0" borderId="1" xfId="0" applyNumberFormat="1" applyFont="1" applyBorder="1" applyAlignment="1">
      <alignment horizontal="center" readingOrder="1"/>
    </xf>
    <xf numFmtId="44" fontId="18" fillId="0" borderId="1" xfId="0" applyNumberFormat="1" applyFont="1" applyBorder="1" applyAlignment="1">
      <alignment horizontal="right" readingOrder="1"/>
    </xf>
    <xf numFmtId="49" fontId="20" fillId="0" borderId="0" xfId="0" applyNumberFormat="1" applyFont="1" applyBorder="1" applyAlignment="1">
      <alignment horizontal="center" vertical="top" readingOrder="1"/>
    </xf>
    <xf numFmtId="0" fontId="20" fillId="0" borderId="0" xfId="0" applyFont="1" applyFill="1" applyBorder="1" applyAlignment="1">
      <alignment horizontal="justify" vertical="top" wrapText="1" readingOrder="1"/>
    </xf>
    <xf numFmtId="0" fontId="20" fillId="0" borderId="0" xfId="0" applyFont="1" applyBorder="1" applyAlignment="1">
      <alignment horizontal="center" vertical="top" readingOrder="1"/>
    </xf>
    <xf numFmtId="4" fontId="20" fillId="0" borderId="0" xfId="0" applyNumberFormat="1" applyFont="1" applyBorder="1" applyAlignment="1">
      <alignment horizontal="center"/>
    </xf>
    <xf numFmtId="4" fontId="20" fillId="0" borderId="0" xfId="0" applyNumberFormat="1" applyFont="1" applyBorder="1" applyAlignment="1">
      <alignment horizontal="center" vertical="top" readingOrder="1"/>
    </xf>
    <xf numFmtId="44" fontId="20" fillId="0" borderId="0" xfId="0" applyNumberFormat="1" applyFont="1" applyBorder="1" applyAlignment="1">
      <alignment horizontal="right" readingOrder="1"/>
    </xf>
    <xf numFmtId="0" fontId="19" fillId="0" borderId="0" xfId="0" applyFont="1" applyBorder="1" applyAlignment="1">
      <alignment horizontal="center" readingOrder="1"/>
    </xf>
    <xf numFmtId="4" fontId="19" fillId="0" borderId="0" xfId="0" applyNumberFormat="1" applyFont="1" applyBorder="1" applyAlignment="1">
      <alignment horizontal="center" readingOrder="1"/>
    </xf>
    <xf numFmtId="44" fontId="18" fillId="0" borderId="0" xfId="0" applyNumberFormat="1" applyFont="1" applyBorder="1" applyAlignment="1">
      <alignment horizontal="right" readingOrder="1"/>
    </xf>
    <xf numFmtId="49" fontId="19" fillId="0" borderId="1" xfId="0" applyNumberFormat="1" applyFont="1" applyBorder="1" applyAlignment="1">
      <alignment horizontal="center" vertical="top" wrapText="1" readingOrder="1"/>
    </xf>
    <xf numFmtId="0" fontId="19" fillId="0" borderId="1" xfId="0" applyFont="1" applyBorder="1" applyAlignment="1">
      <alignment horizontal="center" readingOrder="1"/>
    </xf>
    <xf numFmtId="0" fontId="20" fillId="0" borderId="0" xfId="0" applyFont="1" applyFill="1" applyAlignment="1">
      <alignment horizontal="justify" vertical="top" wrapText="1" readingOrder="1"/>
    </xf>
    <xf numFmtId="0" fontId="19" fillId="0" borderId="0" xfId="0" applyFont="1" applyBorder="1" applyAlignment="1">
      <alignment horizontal="left" vertical="top" readingOrder="1"/>
    </xf>
    <xf numFmtId="4" fontId="19" fillId="0" borderId="0" xfId="0" applyNumberFormat="1" applyFont="1" applyBorder="1" applyAlignment="1">
      <alignment horizontal="left"/>
    </xf>
    <xf numFmtId="4" fontId="19" fillId="0" borderId="0" xfId="0" applyNumberFormat="1" applyFont="1" applyBorder="1" applyAlignment="1">
      <alignment horizontal="left" vertical="top" readingOrder="1"/>
    </xf>
    <xf numFmtId="49" fontId="19" fillId="0" borderId="0" xfId="0" applyNumberFormat="1" applyFont="1" applyFill="1" applyBorder="1" applyAlignment="1">
      <alignment horizontal="center" vertical="top" readingOrder="1"/>
    </xf>
    <xf numFmtId="49" fontId="20" fillId="0" borderId="0" xfId="0" applyNumberFormat="1" applyFont="1" applyFill="1" applyBorder="1" applyAlignment="1">
      <alignment horizontal="center" vertical="top" readingOrder="1"/>
    </xf>
    <xf numFmtId="0" fontId="19" fillId="0" borderId="0" xfId="0" applyFont="1" applyFill="1" applyBorder="1" applyAlignment="1">
      <alignment horizontal="justify" vertical="top" wrapText="1" readingOrder="1"/>
    </xf>
    <xf numFmtId="0" fontId="19" fillId="0" borderId="0" xfId="0" applyFont="1" applyFill="1" applyBorder="1" applyAlignment="1">
      <alignment horizontal="center" readingOrder="1"/>
    </xf>
    <xf numFmtId="4" fontId="19" fillId="0" borderId="0" xfId="0" applyNumberFormat="1" applyFont="1" applyFill="1" applyBorder="1" applyAlignment="1">
      <alignment horizontal="center"/>
    </xf>
    <xf numFmtId="4" fontId="19" fillId="0" borderId="0" xfId="0" applyNumberFormat="1" applyFont="1" applyFill="1" applyBorder="1" applyAlignment="1">
      <alignment horizontal="center" readingOrder="1"/>
    </xf>
    <xf numFmtId="44" fontId="19" fillId="0" borderId="0" xfId="0" applyNumberFormat="1" applyFont="1" applyFill="1" applyBorder="1" applyAlignment="1">
      <alignment horizontal="right" readingOrder="1"/>
    </xf>
    <xf numFmtId="0" fontId="19" fillId="0" borderId="0" xfId="0" applyFont="1" applyFill="1" applyBorder="1" applyAlignment="1">
      <alignment wrapText="1"/>
    </xf>
    <xf numFmtId="0" fontId="19" fillId="0" borderId="0" xfId="0" applyFont="1" applyFill="1" applyBorder="1" applyAlignment="1">
      <alignment horizontal="center" wrapText="1"/>
    </xf>
    <xf numFmtId="4" fontId="19" fillId="0" borderId="0" xfId="0" applyNumberFormat="1" applyFont="1" applyFill="1" applyBorder="1" applyAlignment="1">
      <alignment horizontal="center" wrapText="1"/>
    </xf>
    <xf numFmtId="44" fontId="19" fillId="0" borderId="0" xfId="0" applyNumberFormat="1" applyFont="1" applyFill="1" applyBorder="1" applyAlignment="1">
      <alignment horizontal="right" wrapText="1"/>
    </xf>
    <xf numFmtId="0" fontId="19" fillId="0" borderId="0" xfId="0" applyFont="1" applyFill="1" applyBorder="1" applyAlignment="1">
      <alignment horizontal="center" vertical="top" wrapText="1"/>
    </xf>
    <xf numFmtId="4" fontId="19" fillId="0" borderId="0" xfId="0" applyNumberFormat="1" applyFont="1" applyFill="1" applyBorder="1" applyAlignment="1">
      <alignment horizontal="right" wrapText="1"/>
    </xf>
    <xf numFmtId="0" fontId="19" fillId="0" borderId="1" xfId="0" applyFont="1" applyFill="1" applyBorder="1" applyAlignment="1">
      <alignment horizontal="center" vertical="top" wrapText="1"/>
    </xf>
    <xf numFmtId="4" fontId="19" fillId="0" borderId="1" xfId="0" applyNumberFormat="1" applyFont="1" applyFill="1" applyBorder="1" applyAlignment="1">
      <alignment horizontal="right" wrapText="1"/>
    </xf>
    <xf numFmtId="0" fontId="19" fillId="0" borderId="0" xfId="0" applyFont="1" applyFill="1" applyBorder="1" applyAlignment="1">
      <alignment horizontal="justify" vertical="center" wrapText="1"/>
    </xf>
    <xf numFmtId="0" fontId="19" fillId="0" borderId="0" xfId="0" applyFont="1" applyBorder="1" applyAlignment="1">
      <alignment horizontal="center"/>
    </xf>
    <xf numFmtId="49" fontId="20" fillId="0" borderId="1" xfId="0" applyNumberFormat="1" applyFont="1" applyBorder="1" applyAlignment="1">
      <alignment horizontal="center" vertical="top" readingOrder="1"/>
    </xf>
    <xf numFmtId="49" fontId="19" fillId="0" borderId="0" xfId="0" applyNumberFormat="1" applyFont="1" applyFill="1" applyBorder="1" applyAlignment="1">
      <alignment horizontal="center" vertical="center" readingOrder="1"/>
    </xf>
    <xf numFmtId="0" fontId="18" fillId="0" borderId="0" xfId="0" applyFont="1" applyFill="1" applyBorder="1" applyAlignment="1">
      <alignment vertical="center" wrapText="1" readingOrder="1"/>
    </xf>
    <xf numFmtId="0" fontId="19" fillId="0" borderId="0" xfId="0" applyFont="1" applyFill="1" applyBorder="1" applyAlignment="1">
      <alignment horizontal="justify" vertical="top" wrapText="1"/>
    </xf>
    <xf numFmtId="0" fontId="19" fillId="0" borderId="0" xfId="0" applyFont="1" applyFill="1" applyBorder="1" applyAlignment="1">
      <alignment vertical="center" wrapText="1" readingOrder="1"/>
    </xf>
    <xf numFmtId="49" fontId="19" fillId="0" borderId="1" xfId="0" applyNumberFormat="1" applyFont="1" applyFill="1" applyBorder="1" applyAlignment="1">
      <alignment horizontal="center" vertical="center" readingOrder="1"/>
    </xf>
    <xf numFmtId="0" fontId="19" fillId="0" borderId="1" xfId="0" applyFont="1" applyBorder="1" applyAlignment="1">
      <alignment horizontal="center" vertical="center" wrapText="1" readingOrder="1"/>
    </xf>
    <xf numFmtId="0" fontId="19" fillId="0" borderId="1" xfId="0" applyFont="1" applyFill="1" applyBorder="1" applyAlignment="1">
      <alignment vertical="center" wrapText="1" readingOrder="1"/>
    </xf>
    <xf numFmtId="4" fontId="18" fillId="0" borderId="1" xfId="0" applyNumberFormat="1" applyFont="1" applyFill="1" applyBorder="1" applyAlignment="1">
      <alignment horizontal="center"/>
    </xf>
    <xf numFmtId="0" fontId="19" fillId="0" borderId="0" xfId="0" applyFont="1" applyFill="1" applyBorder="1" applyAlignment="1">
      <alignment horizontal="justify" vertical="center" wrapText="1" readingOrder="1"/>
    </xf>
    <xf numFmtId="0" fontId="19" fillId="0" borderId="0" xfId="0" applyFont="1" applyBorder="1" applyAlignment="1">
      <alignment horizontal="center" vertical="center" wrapText="1" readingOrder="1"/>
    </xf>
    <xf numFmtId="4" fontId="18" fillId="0" borderId="0" xfId="0" applyNumberFormat="1" applyFont="1" applyFill="1" applyBorder="1" applyAlignment="1">
      <alignment horizontal="center"/>
    </xf>
    <xf numFmtId="0" fontId="19" fillId="0" borderId="0" xfId="0" applyFont="1" applyFill="1" applyBorder="1" applyAlignment="1">
      <alignment vertical="top" wrapText="1" readingOrder="1"/>
    </xf>
    <xf numFmtId="49" fontId="19" fillId="0" borderId="1" xfId="0" applyNumberFormat="1" applyFont="1" applyFill="1" applyBorder="1" applyAlignment="1">
      <alignment horizontal="center" readingOrder="1"/>
    </xf>
    <xf numFmtId="0" fontId="19" fillId="0" borderId="0" xfId="0" applyFont="1" applyFill="1" applyAlignment="1">
      <alignment horizontal="justify" vertical="top" wrapText="1" readingOrder="1"/>
    </xf>
    <xf numFmtId="49" fontId="19" fillId="0" borderId="0" xfId="0" applyNumberFormat="1" applyFont="1" applyBorder="1" applyAlignment="1">
      <alignment horizontal="center" vertical="center"/>
    </xf>
    <xf numFmtId="0" fontId="18" fillId="0" borderId="0" xfId="0" applyFont="1" applyFill="1" applyBorder="1" applyAlignment="1">
      <alignment horizontal="justify" vertical="center" wrapText="1"/>
    </xf>
    <xf numFmtId="49" fontId="19" fillId="0" borderId="0" xfId="0" applyNumberFormat="1" applyFont="1" applyAlignment="1">
      <alignment horizontal="center" vertical="top"/>
    </xf>
    <xf numFmtId="49" fontId="19" fillId="0" borderId="1" xfId="0" applyNumberFormat="1" applyFont="1" applyBorder="1" applyAlignment="1">
      <alignment horizontal="center" vertical="center"/>
    </xf>
    <xf numFmtId="0" fontId="19" fillId="0" borderId="1" xfId="0" applyFont="1" applyFill="1" applyBorder="1" applyAlignment="1">
      <alignment horizontal="justify" vertical="center" wrapText="1"/>
    </xf>
    <xf numFmtId="0" fontId="19" fillId="0" borderId="0" xfId="0" applyFont="1" applyBorder="1"/>
    <xf numFmtId="0" fontId="19" fillId="0" borderId="0" xfId="0" applyFont="1" applyBorder="1" applyAlignment="1"/>
    <xf numFmtId="4" fontId="19" fillId="0" borderId="0" xfId="0" applyNumberFormat="1" applyFont="1" applyBorder="1"/>
    <xf numFmtId="44" fontId="19" fillId="0" borderId="0" xfId="0" applyNumberFormat="1" applyFont="1" applyBorder="1"/>
    <xf numFmtId="0" fontId="20" fillId="0" borderId="0" xfId="0" applyFont="1" applyBorder="1" applyAlignment="1">
      <alignment horizontal="center" readingOrder="1"/>
    </xf>
    <xf numFmtId="0" fontId="20" fillId="0" borderId="0" xfId="0" applyFont="1" applyFill="1" applyBorder="1" applyAlignment="1">
      <alignment vertical="center" wrapText="1" readingOrder="1"/>
    </xf>
    <xf numFmtId="49" fontId="19" fillId="0" borderId="1" xfId="0" applyNumberFormat="1" applyFont="1" applyBorder="1" applyAlignment="1">
      <alignment horizontal="center" vertical="top"/>
    </xf>
    <xf numFmtId="0" fontId="20" fillId="0" borderId="0" xfId="0" applyFont="1" applyFill="1" applyBorder="1" applyAlignment="1">
      <alignment vertical="top" wrapText="1" readingOrder="1"/>
    </xf>
    <xf numFmtId="0" fontId="20" fillId="0" borderId="0" xfId="0" applyFont="1" applyBorder="1" applyAlignment="1">
      <alignment horizontal="center" vertical="center" readingOrder="1"/>
    </xf>
    <xf numFmtId="49" fontId="20" fillId="0" borderId="0" xfId="0" applyNumberFormat="1" applyFont="1" applyAlignment="1">
      <alignment horizontal="center" vertical="top" readingOrder="1"/>
    </xf>
    <xf numFmtId="49" fontId="19" fillId="0" borderId="0" xfId="0" applyNumberFormat="1" applyFont="1" applyBorder="1" applyAlignment="1">
      <alignment horizontal="center" vertical="top"/>
    </xf>
    <xf numFmtId="0" fontId="19" fillId="0" borderId="0" xfId="0" applyFont="1" applyFill="1" applyBorder="1" applyAlignment="1">
      <alignment vertical="center" wrapText="1"/>
    </xf>
    <xf numFmtId="167" fontId="19" fillId="0" borderId="0" xfId="0" applyNumberFormat="1" applyFont="1" applyFill="1" applyBorder="1" applyAlignment="1">
      <alignment horizontal="center"/>
    </xf>
    <xf numFmtId="44" fontId="19" fillId="0" borderId="0" xfId="0" applyNumberFormat="1" applyFont="1" applyBorder="1" applyAlignment="1">
      <alignment horizontal="right"/>
    </xf>
    <xf numFmtId="0" fontId="19" fillId="0" borderId="0" xfId="0" applyFont="1" applyBorder="1" applyAlignment="1">
      <alignment horizontal="center" vertical="top"/>
    </xf>
    <xf numFmtId="0" fontId="19" fillId="0" borderId="1" xfId="0" applyFont="1" applyBorder="1" applyAlignment="1">
      <alignment horizontal="center"/>
    </xf>
    <xf numFmtId="4" fontId="19" fillId="0" borderId="1" xfId="0" applyNumberFormat="1" applyFont="1" applyBorder="1" applyAlignment="1">
      <alignment horizontal="center"/>
    </xf>
    <xf numFmtId="167" fontId="18" fillId="0" borderId="0" xfId="0" applyNumberFormat="1" applyFont="1" applyFill="1" applyBorder="1" applyAlignment="1">
      <alignment horizontal="center"/>
    </xf>
    <xf numFmtId="0" fontId="19" fillId="0" borderId="0" xfId="0" applyFont="1" applyFill="1" applyBorder="1" applyAlignment="1">
      <alignment horizontal="center" vertical="top" readingOrder="1"/>
    </xf>
    <xf numFmtId="4" fontId="19" fillId="0" borderId="0" xfId="0" applyNumberFormat="1" applyFont="1" applyFill="1" applyBorder="1" applyAlignment="1">
      <alignment horizontal="center" vertical="top" readingOrder="1"/>
    </xf>
    <xf numFmtId="49" fontId="19" fillId="0" borderId="1" xfId="0" applyNumberFormat="1" applyFont="1" applyFill="1" applyBorder="1" applyAlignment="1">
      <alignment horizontal="center" vertical="top" readingOrder="1"/>
    </xf>
    <xf numFmtId="0" fontId="19" fillId="0" borderId="1" xfId="0" applyFont="1" applyFill="1" applyBorder="1" applyAlignment="1">
      <alignment horizontal="center" readingOrder="1"/>
    </xf>
    <xf numFmtId="4" fontId="19" fillId="0" borderId="1" xfId="0" applyNumberFormat="1" applyFont="1" applyFill="1" applyBorder="1" applyAlignment="1">
      <alignment horizontal="center" readingOrder="1"/>
    </xf>
    <xf numFmtId="49" fontId="22" fillId="0" borderId="0" xfId="0" applyNumberFormat="1" applyFont="1" applyFill="1" applyBorder="1" applyAlignment="1">
      <alignment horizontal="center" vertical="top" readingOrder="1"/>
    </xf>
    <xf numFmtId="0" fontId="22" fillId="0" borderId="0" xfId="0" applyFont="1" applyFill="1" applyBorder="1" applyAlignment="1">
      <alignment horizontal="justify" vertical="top" wrapText="1" readingOrder="1"/>
    </xf>
    <xf numFmtId="0" fontId="22" fillId="0" borderId="0" xfId="0" applyFont="1" applyFill="1" applyBorder="1" applyAlignment="1">
      <alignment horizontal="center" vertical="top" readingOrder="1"/>
    </xf>
    <xf numFmtId="4" fontId="22" fillId="0" borderId="0" xfId="0" applyNumberFormat="1" applyFont="1" applyFill="1" applyBorder="1" applyAlignment="1">
      <alignment horizontal="center"/>
    </xf>
    <xf numFmtId="4" fontId="22" fillId="0" borderId="0" xfId="0" applyNumberFormat="1" applyFont="1" applyFill="1" applyBorder="1" applyAlignment="1">
      <alignment horizontal="center" vertical="top" readingOrder="1"/>
    </xf>
    <xf numFmtId="44" fontId="22" fillId="0" borderId="0" xfId="0" applyNumberFormat="1" applyFont="1" applyFill="1" applyBorder="1" applyAlignment="1">
      <alignment horizontal="right" readingOrder="1"/>
    </xf>
    <xf numFmtId="14" fontId="18" fillId="0" borderId="0" xfId="0" applyNumberFormat="1" applyFont="1" applyFill="1" applyBorder="1" applyAlignment="1">
      <alignment vertical="center" wrapText="1" readingOrder="1"/>
    </xf>
    <xf numFmtId="0" fontId="18" fillId="0" borderId="0" xfId="0" applyFont="1" applyFill="1" applyBorder="1" applyAlignment="1">
      <alignment horizontal="justify" vertical="center" wrapText="1" readingOrder="1"/>
    </xf>
    <xf numFmtId="49" fontId="19" fillId="0" borderId="1" xfId="0" applyNumberFormat="1" applyFont="1" applyBorder="1" applyAlignment="1">
      <alignment horizontal="center" readingOrder="1"/>
    </xf>
    <xf numFmtId="0" fontId="19" fillId="0" borderId="1" xfId="0" applyFont="1" applyFill="1" applyBorder="1" applyAlignment="1">
      <alignment horizontal="justify" wrapText="1" readingOrder="1"/>
    </xf>
    <xf numFmtId="4" fontId="20" fillId="0" borderId="0" xfId="0" applyNumberFormat="1" applyFont="1" applyFill="1" applyBorder="1" applyAlignment="1">
      <alignment horizontal="center"/>
    </xf>
    <xf numFmtId="0" fontId="20" fillId="0" borderId="0" xfId="0" applyFont="1" applyFill="1" applyBorder="1" applyAlignment="1">
      <alignment horizontal="center" readingOrder="1"/>
    </xf>
    <xf numFmtId="4" fontId="20" fillId="0" borderId="0" xfId="0" applyNumberFormat="1" applyFont="1" applyFill="1" applyBorder="1" applyAlignment="1">
      <alignment horizontal="center" vertical="top" readingOrder="1"/>
    </xf>
    <xf numFmtId="44" fontId="20" fillId="0" borderId="0" xfId="0" applyNumberFormat="1" applyFont="1" applyFill="1" applyBorder="1" applyAlignment="1">
      <alignment horizontal="right" readingOrder="1"/>
    </xf>
    <xf numFmtId="166" fontId="19" fillId="0" borderId="0" xfId="0" applyNumberFormat="1" applyFont="1" applyFill="1" applyBorder="1" applyAlignment="1">
      <alignment horizontal="center"/>
    </xf>
    <xf numFmtId="0" fontId="19" fillId="0" borderId="0" xfId="0" applyFont="1" applyBorder="1" applyAlignment="1">
      <alignment horizontal="center" vertical="center"/>
    </xf>
    <xf numFmtId="4" fontId="19" fillId="0" borderId="0" xfId="0" applyNumberFormat="1" applyFont="1" applyFill="1" applyBorder="1" applyAlignment="1">
      <alignment horizontal="center" vertical="center"/>
    </xf>
    <xf numFmtId="4" fontId="19" fillId="0" borderId="0" xfId="0" applyNumberFormat="1" applyFont="1" applyBorder="1" applyAlignment="1">
      <alignment horizontal="center" vertical="center"/>
    </xf>
    <xf numFmtId="0" fontId="19" fillId="0" borderId="1" xfId="0" applyFont="1" applyBorder="1" applyAlignment="1">
      <alignment horizontal="center" vertical="center"/>
    </xf>
    <xf numFmtId="44" fontId="19" fillId="0" borderId="0" xfId="0" applyNumberFormat="1" applyFont="1" applyBorder="1" applyAlignment="1">
      <alignment horizontal="right" vertical="center"/>
    </xf>
    <xf numFmtId="49" fontId="19" fillId="0" borderId="0" xfId="0" applyNumberFormat="1"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xf numFmtId="49" fontId="19" fillId="0" borderId="0" xfId="0" applyNumberFormat="1" applyFont="1" applyFill="1" applyBorder="1" applyAlignment="1">
      <alignment horizontal="center" vertical="top"/>
    </xf>
    <xf numFmtId="49" fontId="19" fillId="0" borderId="0" xfId="0" applyNumberFormat="1" applyFont="1" applyFill="1" applyAlignment="1">
      <alignment horizontal="center" vertical="top"/>
    </xf>
    <xf numFmtId="0" fontId="19" fillId="0" borderId="0" xfId="0" applyFont="1" applyFill="1" applyBorder="1" applyAlignment="1">
      <alignment horizontal="center"/>
    </xf>
    <xf numFmtId="49" fontId="19" fillId="0" borderId="1" xfId="0" applyNumberFormat="1" applyFont="1" applyFill="1" applyBorder="1" applyAlignment="1">
      <alignment horizontal="center" vertical="top"/>
    </xf>
    <xf numFmtId="0" fontId="19" fillId="0" borderId="1" xfId="0" applyFont="1" applyFill="1" applyBorder="1" applyAlignment="1">
      <alignment horizontal="center"/>
    </xf>
    <xf numFmtId="0" fontId="20" fillId="0" borderId="0" xfId="0" applyFont="1" applyFill="1" applyBorder="1" applyAlignment="1">
      <alignment horizontal="center" vertical="top" readingOrder="1"/>
    </xf>
    <xf numFmtId="49" fontId="19" fillId="0" borderId="0" xfId="0" applyNumberFormat="1" applyFont="1" applyFill="1" applyAlignment="1">
      <alignment horizontal="center" vertical="top" readingOrder="1"/>
    </xf>
    <xf numFmtId="49" fontId="19" fillId="0" borderId="0" xfId="0" applyNumberFormat="1" applyFont="1" applyFill="1" applyBorder="1" applyAlignment="1">
      <alignment horizontal="center" vertical="top" wrapText="1"/>
    </xf>
    <xf numFmtId="4" fontId="19" fillId="0" borderId="0" xfId="0" applyNumberFormat="1" applyFont="1" applyFill="1" applyAlignment="1">
      <alignment horizontal="center"/>
    </xf>
    <xf numFmtId="44" fontId="19" fillId="0" borderId="0" xfId="0" applyNumberFormat="1" applyFont="1" applyFill="1"/>
    <xf numFmtId="2" fontId="19" fillId="0" borderId="0" xfId="1" applyNumberFormat="1" applyFont="1" applyFill="1" applyBorder="1" applyAlignment="1">
      <alignment horizontal="center" wrapText="1"/>
    </xf>
    <xf numFmtId="49" fontId="19" fillId="0" borderId="1" xfId="0" applyNumberFormat="1" applyFont="1" applyFill="1" applyBorder="1" applyAlignment="1">
      <alignment horizontal="center" vertical="top" wrapText="1"/>
    </xf>
    <xf numFmtId="0" fontId="19" fillId="0" borderId="1" xfId="0" applyFont="1" applyFill="1" applyBorder="1" applyAlignment="1">
      <alignment horizontal="center" wrapText="1"/>
    </xf>
    <xf numFmtId="3" fontId="19" fillId="0" borderId="0" xfId="1" applyNumberFormat="1" applyFont="1" applyFill="1" applyBorder="1" applyAlignment="1">
      <alignment horizontal="center"/>
    </xf>
    <xf numFmtId="44" fontId="19" fillId="0" borderId="0" xfId="0" applyNumberFormat="1" applyFont="1" applyFill="1" applyBorder="1"/>
    <xf numFmtId="0" fontId="19" fillId="0" borderId="0" xfId="0" applyFont="1" applyFill="1" applyAlignment="1">
      <alignment horizontal="center" vertical="center"/>
    </xf>
    <xf numFmtId="49" fontId="20" fillId="0" borderId="0" xfId="0" applyNumberFormat="1" applyFont="1" applyFill="1" applyAlignment="1">
      <alignment horizontal="center" vertical="top" readingOrder="1"/>
    </xf>
    <xf numFmtId="0" fontId="19" fillId="0" borderId="0" xfId="0" applyFont="1" applyAlignment="1">
      <alignment vertical="top" wrapText="1"/>
    </xf>
    <xf numFmtId="49" fontId="20" fillId="0" borderId="0" xfId="0" applyNumberFormat="1" applyFont="1" applyBorder="1" applyAlignment="1">
      <alignment horizontal="center" vertical="center" readingOrder="1"/>
    </xf>
    <xf numFmtId="0" fontId="19" fillId="0" borderId="1" xfId="0" applyFont="1" applyFill="1" applyBorder="1" applyAlignment="1">
      <alignment vertical="center" wrapText="1"/>
    </xf>
    <xf numFmtId="0" fontId="19" fillId="0" borderId="0" xfId="0" applyFont="1" applyFill="1" applyBorder="1" applyAlignment="1">
      <alignment horizontal="left" vertical="top" wrapText="1"/>
    </xf>
    <xf numFmtId="49" fontId="19" fillId="0" borderId="1" xfId="0" applyNumberFormat="1" applyFont="1" applyBorder="1" applyAlignment="1">
      <alignment horizontal="center" vertical="center" readingOrder="1"/>
    </xf>
    <xf numFmtId="0" fontId="19" fillId="0" borderId="1" xfId="0" applyFont="1" applyFill="1" applyBorder="1" applyAlignment="1">
      <alignment horizontal="justify" vertical="center" wrapText="1" readingOrder="1"/>
    </xf>
    <xf numFmtId="0" fontId="19" fillId="0" borderId="0" xfId="0" applyFont="1" applyFill="1" applyBorder="1" applyAlignment="1">
      <alignment horizontal="left" vertical="center" wrapText="1"/>
    </xf>
    <xf numFmtId="14" fontId="20" fillId="0" borderId="0" xfId="0" applyNumberFormat="1" applyFont="1" applyFill="1" applyBorder="1" applyAlignment="1">
      <alignment horizontal="justify" vertical="top" wrapText="1" readingOrder="1"/>
    </xf>
    <xf numFmtId="0" fontId="19" fillId="0" borderId="1" xfId="0" applyFont="1" applyFill="1" applyBorder="1" applyAlignment="1">
      <alignment horizontal="left" wrapText="1" readingOrder="1"/>
    </xf>
    <xf numFmtId="0" fontId="19" fillId="0" borderId="0" xfId="0" applyFont="1" applyBorder="1" applyAlignment="1">
      <alignment horizontal="justify" vertical="center" wrapText="1"/>
    </xf>
    <xf numFmtId="4" fontId="18" fillId="0" borderId="0" xfId="0" applyNumberFormat="1" applyFont="1" applyFill="1" applyBorder="1" applyAlignment="1">
      <alignment horizontal="center" vertical="center"/>
    </xf>
    <xf numFmtId="0" fontId="19" fillId="0" borderId="0" xfId="0" applyFont="1" applyFill="1" applyBorder="1" applyAlignment="1">
      <alignment vertical="center"/>
    </xf>
    <xf numFmtId="0" fontId="19" fillId="0" borderId="0" xfId="0" applyFont="1" applyBorder="1" applyAlignment="1">
      <alignment vertical="center"/>
    </xf>
    <xf numFmtId="0" fontId="19" fillId="0" borderId="1" xfId="0" applyFont="1" applyBorder="1" applyAlignment="1">
      <alignment horizontal="justify" vertical="center" wrapText="1"/>
    </xf>
    <xf numFmtId="4" fontId="18" fillId="0" borderId="1" xfId="0" applyNumberFormat="1" applyFont="1" applyFill="1" applyBorder="1" applyAlignment="1">
      <alignment horizontal="center" vertical="center"/>
    </xf>
    <xf numFmtId="168" fontId="18" fillId="0" borderId="0" xfId="0" applyNumberFormat="1" applyFont="1" applyFill="1" applyBorder="1" applyAlignment="1">
      <alignment horizontal="right" vertical="center"/>
    </xf>
    <xf numFmtId="168" fontId="18" fillId="0" borderId="1" xfId="0" applyNumberFormat="1" applyFont="1" applyFill="1" applyBorder="1" applyAlignment="1">
      <alignment horizontal="right" vertical="center"/>
    </xf>
    <xf numFmtId="0" fontId="19" fillId="0" borderId="0" xfId="0" applyNumberFormat="1" applyFont="1" applyFill="1" applyBorder="1" applyAlignment="1">
      <alignment horizontal="justify" vertical="top" wrapText="1" readingOrder="1"/>
    </xf>
    <xf numFmtId="49" fontId="19" fillId="0" borderId="0" xfId="0" applyNumberFormat="1" applyFont="1" applyBorder="1" applyAlignment="1">
      <alignment horizontal="center" readingOrder="1"/>
    </xf>
    <xf numFmtId="0" fontId="19" fillId="0" borderId="0" xfId="0" applyFont="1" applyFill="1" applyBorder="1" applyAlignment="1">
      <alignment horizontal="justify" wrapText="1" readingOrder="1"/>
    </xf>
    <xf numFmtId="0" fontId="19" fillId="0" borderId="0" xfId="0" applyFont="1" applyFill="1" applyBorder="1" applyAlignment="1">
      <alignment horizontal="center" vertical="center" readingOrder="1"/>
    </xf>
    <xf numFmtId="44" fontId="19" fillId="0" borderId="0" xfId="0" applyNumberFormat="1" applyFont="1" applyBorder="1" applyAlignment="1">
      <alignment horizontal="right" vertical="center" readingOrder="1"/>
    </xf>
    <xf numFmtId="49" fontId="26" fillId="0" borderId="0" xfId="0" applyNumberFormat="1" applyFont="1" applyFill="1" applyBorder="1" applyAlignment="1">
      <alignment horizontal="center" vertical="center"/>
    </xf>
    <xf numFmtId="0" fontId="24" fillId="0" borderId="0" xfId="0" applyFont="1" applyFill="1" applyBorder="1" applyAlignment="1">
      <alignment vertical="center" wrapText="1"/>
    </xf>
    <xf numFmtId="0" fontId="26" fillId="0" borderId="0" xfId="0" applyFont="1" applyFill="1" applyBorder="1" applyAlignment="1">
      <alignment horizontal="center"/>
    </xf>
    <xf numFmtId="4" fontId="26" fillId="0" borderId="0" xfId="0" applyNumberFormat="1" applyFont="1" applyFill="1" applyBorder="1" applyAlignment="1">
      <alignment horizontal="center"/>
    </xf>
    <xf numFmtId="4" fontId="26" fillId="0" borderId="0" xfId="0" applyNumberFormat="1" applyFont="1" applyFill="1" applyBorder="1" applyAlignment="1">
      <alignment horizontal="right"/>
    </xf>
    <xf numFmtId="0" fontId="26" fillId="0" borderId="0" xfId="0" applyFont="1" applyFill="1" applyBorder="1" applyAlignment="1">
      <alignment horizontal="center" vertical="center"/>
    </xf>
    <xf numFmtId="49" fontId="26" fillId="0" borderId="0" xfId="0" applyNumberFormat="1" applyFont="1" applyFill="1" applyAlignment="1">
      <alignment horizontal="center" vertical="center"/>
    </xf>
    <xf numFmtId="0" fontId="27" fillId="0" borderId="0" xfId="0" applyNumberFormat="1" applyFont="1" applyFill="1" applyBorder="1" applyAlignment="1">
      <alignment horizontal="justify" vertical="top" wrapText="1"/>
    </xf>
    <xf numFmtId="0" fontId="26" fillId="0" borderId="0" xfId="0" applyFont="1" applyFill="1" applyBorder="1" applyAlignment="1">
      <alignment horizontal="right"/>
    </xf>
    <xf numFmtId="49" fontId="26" fillId="0" borderId="1" xfId="0" applyNumberFormat="1" applyFont="1" applyFill="1" applyBorder="1" applyAlignment="1">
      <alignment horizontal="center" vertical="center"/>
    </xf>
    <xf numFmtId="0" fontId="27" fillId="0" borderId="1" xfId="0" applyFont="1" applyFill="1" applyBorder="1" applyAlignment="1">
      <alignment vertical="center" wrapText="1"/>
    </xf>
    <xf numFmtId="0" fontId="26" fillId="0" borderId="1" xfId="0" applyFont="1" applyFill="1" applyBorder="1" applyAlignment="1">
      <alignment horizontal="center"/>
    </xf>
    <xf numFmtId="168" fontId="18" fillId="0" borderId="1" xfId="0" applyNumberFormat="1" applyFont="1" applyFill="1" applyBorder="1" applyAlignment="1">
      <alignment horizontal="right"/>
    </xf>
    <xf numFmtId="14" fontId="18" fillId="0" borderId="0" xfId="0" applyNumberFormat="1" applyFont="1" applyFill="1" applyBorder="1" applyAlignment="1">
      <alignment vertical="center" wrapText="1"/>
    </xf>
    <xf numFmtId="14" fontId="19" fillId="0" borderId="0" xfId="0" applyNumberFormat="1" applyFont="1" applyFill="1" applyBorder="1" applyAlignment="1">
      <alignment vertical="top" wrapText="1"/>
    </xf>
    <xf numFmtId="0" fontId="18" fillId="0" borderId="0" xfId="0" applyFont="1" applyBorder="1" applyAlignment="1">
      <alignment horizontal="left" vertical="center" wrapText="1"/>
    </xf>
    <xf numFmtId="168" fontId="19" fillId="0" borderId="0" xfId="0" applyNumberFormat="1" applyFont="1" applyBorder="1" applyAlignment="1">
      <alignment horizontal="right"/>
    </xf>
    <xf numFmtId="0" fontId="19" fillId="0" borderId="0" xfId="0" applyFont="1" applyBorder="1" applyAlignment="1">
      <alignment horizontal="left" vertical="top" wrapText="1"/>
    </xf>
    <xf numFmtId="0" fontId="19" fillId="0" borderId="0" xfId="0" applyFont="1" applyBorder="1" applyAlignment="1">
      <alignment horizontal="left" vertical="center" wrapText="1"/>
    </xf>
    <xf numFmtId="0" fontId="19" fillId="0" borderId="1" xfId="0" applyFont="1" applyFill="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wrapText="1"/>
    </xf>
    <xf numFmtId="0" fontId="18" fillId="0" borderId="1" xfId="0" applyFont="1" applyFill="1" applyBorder="1" applyAlignment="1">
      <alignment horizontal="center" wrapText="1"/>
    </xf>
    <xf numFmtId="0" fontId="18" fillId="0" borderId="0" xfId="0" applyFont="1" applyFill="1" applyBorder="1" applyAlignment="1">
      <alignment horizontal="left" vertical="center" wrapText="1"/>
    </xf>
    <xf numFmtId="4" fontId="18" fillId="0" borderId="0" xfId="0" applyNumberFormat="1" applyFont="1" applyFill="1" applyBorder="1" applyAlignment="1">
      <alignment horizontal="center" vertical="top"/>
    </xf>
    <xf numFmtId="4" fontId="19" fillId="0" borderId="0" xfId="0" applyNumberFormat="1" applyFont="1" applyFill="1" applyBorder="1" applyAlignment="1">
      <alignment horizontal="center" vertical="top"/>
    </xf>
    <xf numFmtId="168" fontId="19" fillId="0" borderId="0" xfId="0" applyNumberFormat="1" applyFont="1" applyBorder="1" applyAlignment="1">
      <alignment horizontal="right" vertical="top"/>
    </xf>
    <xf numFmtId="3" fontId="18" fillId="0" borderId="0" xfId="0" applyNumberFormat="1" applyFont="1" applyFill="1" applyBorder="1" applyAlignment="1">
      <alignment horizontal="center"/>
    </xf>
    <xf numFmtId="168" fontId="18" fillId="0" borderId="0" xfId="0" applyNumberFormat="1" applyFont="1" applyBorder="1" applyAlignment="1">
      <alignment horizontal="right"/>
    </xf>
    <xf numFmtId="49" fontId="19" fillId="0" borderId="1" xfId="0" applyNumberFormat="1" applyFont="1" applyFill="1" applyBorder="1" applyAlignment="1">
      <alignment horizontal="center" vertical="center"/>
    </xf>
    <xf numFmtId="0" fontId="19" fillId="0" borderId="1" xfId="0" applyFont="1" applyFill="1" applyBorder="1" applyAlignment="1">
      <alignment horizontal="left" vertical="center" wrapText="1"/>
    </xf>
    <xf numFmtId="3" fontId="18" fillId="0" borderId="1" xfId="0" applyNumberFormat="1" applyFont="1" applyFill="1" applyBorder="1" applyAlignment="1">
      <alignment horizontal="center"/>
    </xf>
    <xf numFmtId="168" fontId="18" fillId="0" borderId="1" xfId="0" applyNumberFormat="1" applyFont="1" applyBorder="1" applyAlignment="1">
      <alignment horizontal="right"/>
    </xf>
    <xf numFmtId="0" fontId="26" fillId="0" borderId="0" xfId="0" applyFont="1" applyBorder="1" applyAlignment="1">
      <alignment horizontal="center" vertical="top"/>
    </xf>
    <xf numFmtId="167" fontId="29" fillId="0" borderId="0" xfId="0" applyNumberFormat="1" applyFont="1" applyFill="1" applyBorder="1" applyAlignment="1">
      <alignment horizontal="center" vertical="top"/>
    </xf>
    <xf numFmtId="4" fontId="26" fillId="0" borderId="0" xfId="0" applyNumberFormat="1" applyFont="1" applyFill="1" applyBorder="1" applyAlignment="1">
      <alignment horizontal="right" vertical="top"/>
    </xf>
    <xf numFmtId="168" fontId="26" fillId="0" borderId="0" xfId="0" applyNumberFormat="1" applyFont="1" applyFill="1" applyBorder="1" applyAlignment="1">
      <alignment horizontal="right" vertical="top"/>
    </xf>
    <xf numFmtId="4" fontId="19" fillId="0" borderId="0" xfId="0" applyNumberFormat="1" applyFont="1" applyFill="1" applyBorder="1" applyAlignment="1">
      <alignment horizontal="right"/>
    </xf>
    <xf numFmtId="168" fontId="19" fillId="0" borderId="0" xfId="0" applyNumberFormat="1" applyFont="1" applyFill="1" applyBorder="1" applyAlignment="1">
      <alignment horizontal="right"/>
    </xf>
    <xf numFmtId="49" fontId="26" fillId="0" borderId="1" xfId="0" applyNumberFormat="1" applyFont="1" applyBorder="1" applyAlignment="1">
      <alignment horizontal="center"/>
    </xf>
    <xf numFmtId="0" fontId="26" fillId="0" borderId="1" xfId="0" applyFont="1" applyFill="1" applyBorder="1" applyAlignment="1">
      <alignment wrapText="1"/>
    </xf>
    <xf numFmtId="0" fontId="26" fillId="0" borderId="1" xfId="0" applyFont="1" applyBorder="1" applyAlignment="1">
      <alignment horizontal="center"/>
    </xf>
    <xf numFmtId="3" fontId="29" fillId="0" borderId="1" xfId="0" applyNumberFormat="1" applyFont="1" applyFill="1" applyBorder="1" applyAlignment="1">
      <alignment horizontal="center"/>
    </xf>
    <xf numFmtId="49" fontId="26" fillId="0" borderId="0" xfId="0" applyNumberFormat="1" applyFont="1" applyBorder="1" applyAlignment="1">
      <alignment horizontal="center" vertical="center"/>
    </xf>
    <xf numFmtId="0" fontId="24" fillId="0" borderId="0" xfId="0" applyFont="1" applyBorder="1" applyAlignment="1">
      <alignment vertical="center" wrapText="1"/>
    </xf>
    <xf numFmtId="0" fontId="19" fillId="0" borderId="0" xfId="0" applyFont="1" applyFill="1" applyAlignment="1">
      <alignment horizontal="left"/>
    </xf>
    <xf numFmtId="0" fontId="19" fillId="0" borderId="1" xfId="0" applyFont="1" applyFill="1" applyBorder="1" applyAlignment="1">
      <alignment horizontal="justify" vertical="top" wrapText="1" readingOrder="1"/>
    </xf>
    <xf numFmtId="49" fontId="19" fillId="0" borderId="0" xfId="0" applyNumberFormat="1" applyFont="1" applyFill="1" applyBorder="1" applyAlignment="1">
      <alignment horizontal="center" vertical="center" wrapText="1"/>
    </xf>
    <xf numFmtId="0" fontId="19" fillId="0" borderId="1" xfId="0" applyFont="1" applyFill="1" applyBorder="1" applyAlignment="1">
      <alignment horizontal="left" vertical="center" wrapText="1" readingOrder="1"/>
    </xf>
    <xf numFmtId="14" fontId="18" fillId="0" borderId="0" xfId="0" applyNumberFormat="1" applyFont="1" applyFill="1" applyBorder="1" applyAlignment="1">
      <alignment horizontal="left" vertical="center" wrapText="1"/>
    </xf>
    <xf numFmtId="14" fontId="19" fillId="0" borderId="0" xfId="0" applyNumberFormat="1" applyFont="1" applyFill="1" applyBorder="1" applyAlignment="1">
      <alignment horizontal="left" vertical="top" wrapText="1"/>
    </xf>
    <xf numFmtId="0" fontId="19" fillId="0" borderId="11" xfId="0" applyFont="1" applyFill="1" applyBorder="1" applyAlignment="1">
      <alignment horizontal="center" vertical="top"/>
    </xf>
    <xf numFmtId="4" fontId="18" fillId="0" borderId="12" xfId="0" applyNumberFormat="1" applyFont="1" applyFill="1" applyBorder="1" applyAlignment="1">
      <alignment horizontal="right" vertical="top"/>
    </xf>
    <xf numFmtId="168" fontId="19" fillId="0" borderId="13" xfId="0" applyNumberFormat="1" applyFont="1" applyFill="1" applyBorder="1" applyAlignment="1" applyProtection="1">
      <alignment horizontal="right" vertical="top"/>
    </xf>
    <xf numFmtId="49" fontId="30" fillId="0" borderId="0" xfId="0" applyNumberFormat="1" applyFont="1" applyFill="1" applyAlignment="1"/>
    <xf numFmtId="49" fontId="19" fillId="0" borderId="0" xfId="3" applyNumberFormat="1" applyFont="1" applyFill="1" applyAlignment="1">
      <alignment horizontal="center" vertical="center"/>
    </xf>
    <xf numFmtId="0" fontId="19" fillId="0" borderId="0" xfId="3" applyFont="1" applyFill="1" applyBorder="1" applyAlignment="1">
      <alignment horizontal="justify" vertical="top" wrapText="1"/>
    </xf>
    <xf numFmtId="0" fontId="19" fillId="0" borderId="11" xfId="3" applyFont="1" applyFill="1" applyBorder="1" applyAlignment="1">
      <alignment horizontal="center"/>
    </xf>
    <xf numFmtId="4" fontId="18" fillId="0" borderId="12" xfId="3" applyNumberFormat="1" applyFont="1" applyFill="1" applyBorder="1" applyAlignment="1">
      <alignment horizontal="right"/>
    </xf>
    <xf numFmtId="168" fontId="19" fillId="0" borderId="13" xfId="3" applyNumberFormat="1" applyFont="1" applyFill="1" applyBorder="1" applyAlignment="1" applyProtection="1">
      <alignment horizontal="right"/>
    </xf>
    <xf numFmtId="49" fontId="19" fillId="0" borderId="1" xfId="0" applyNumberFormat="1" applyFont="1" applyFill="1" applyBorder="1" applyAlignment="1">
      <alignment horizontal="center"/>
    </xf>
    <xf numFmtId="0" fontId="19" fillId="0" borderId="1" xfId="0" applyFont="1" applyFill="1" applyBorder="1" applyAlignment="1">
      <alignment horizontal="justify" wrapText="1"/>
    </xf>
    <xf numFmtId="0" fontId="19" fillId="0" borderId="14" xfId="0" applyFont="1" applyFill="1" applyBorder="1" applyAlignment="1">
      <alignment horizontal="center"/>
    </xf>
    <xf numFmtId="4" fontId="19" fillId="0" borderId="12" xfId="0" applyNumberFormat="1" applyFont="1" applyFill="1" applyBorder="1" applyAlignment="1">
      <alignment horizontal="right" vertical="top"/>
    </xf>
    <xf numFmtId="4" fontId="19" fillId="0" borderId="12" xfId="3" applyNumberFormat="1" applyFont="1" applyFill="1" applyBorder="1" applyAlignment="1">
      <alignment horizontal="right"/>
    </xf>
    <xf numFmtId="166" fontId="18" fillId="0" borderId="1" xfId="0" applyNumberFormat="1" applyFont="1" applyFill="1" applyBorder="1" applyAlignment="1">
      <alignment horizontal="center"/>
    </xf>
    <xf numFmtId="49" fontId="26" fillId="0" borderId="0" xfId="0" applyNumberFormat="1" applyFont="1" applyAlignment="1">
      <alignment horizontal="center" vertical="top"/>
    </xf>
    <xf numFmtId="0" fontId="26" fillId="0" borderId="0" xfId="0" applyFont="1" applyAlignment="1">
      <alignment horizontal="center" vertical="top"/>
    </xf>
    <xf numFmtId="167" fontId="29" fillId="0" borderId="0" xfId="0" applyNumberFormat="1" applyFont="1" applyAlignment="1">
      <alignment horizontal="center" vertical="top"/>
    </xf>
    <xf numFmtId="4" fontId="26" fillId="0" borderId="0" xfId="0" applyNumberFormat="1" applyFont="1" applyAlignment="1">
      <alignment horizontal="right" vertical="top"/>
    </xf>
    <xf numFmtId="168" fontId="26" fillId="0" borderId="0" xfId="0" applyNumberFormat="1" applyFont="1" applyAlignment="1">
      <alignment horizontal="right" vertical="top"/>
    </xf>
    <xf numFmtId="0" fontId="26" fillId="0" borderId="0" xfId="0" applyFont="1"/>
    <xf numFmtId="0" fontId="26" fillId="0" borderId="0" xfId="0" applyFont="1" applyAlignment="1">
      <alignment vertical="top"/>
    </xf>
    <xf numFmtId="0" fontId="19" fillId="0" borderId="0" xfId="0" applyFont="1" applyAlignment="1">
      <alignment horizontal="justify" vertical="center" wrapText="1"/>
    </xf>
    <xf numFmtId="0" fontId="19" fillId="0" borderId="0" xfId="0" applyFont="1" applyAlignment="1">
      <alignment vertical="center"/>
    </xf>
    <xf numFmtId="49" fontId="26" fillId="0" borderId="0" xfId="0" applyNumberFormat="1" applyFont="1" applyAlignment="1">
      <alignment horizontal="center" vertical="center"/>
    </xf>
    <xf numFmtId="14" fontId="24" fillId="0" borderId="0" xfId="0" applyNumberFormat="1" applyFont="1" applyAlignment="1">
      <alignment vertical="center" wrapText="1"/>
    </xf>
    <xf numFmtId="0" fontId="19" fillId="0" borderId="0" xfId="0" applyFont="1"/>
    <xf numFmtId="0" fontId="26" fillId="0" borderId="0" xfId="0" applyFont="1" applyFill="1" applyAlignment="1">
      <alignment horizontal="center" vertical="top"/>
    </xf>
    <xf numFmtId="167" fontId="29" fillId="0" borderId="0" xfId="0" applyNumberFormat="1" applyFont="1" applyFill="1" applyAlignment="1">
      <alignment horizontal="center" vertical="top"/>
    </xf>
    <xf numFmtId="4" fontId="26" fillId="0" borderId="0" xfId="0" applyNumberFormat="1" applyFont="1" applyFill="1" applyAlignment="1">
      <alignment horizontal="right" vertical="top"/>
    </xf>
    <xf numFmtId="168" fontId="26" fillId="0" borderId="0" xfId="0" applyNumberFormat="1" applyFont="1" applyFill="1" applyAlignment="1">
      <alignment horizontal="right" vertical="top"/>
    </xf>
    <xf numFmtId="0" fontId="19" fillId="0" borderId="0" xfId="0" applyFont="1" applyFill="1" applyAlignment="1">
      <alignment horizontal="center"/>
    </xf>
    <xf numFmtId="4" fontId="18" fillId="0" borderId="0" xfId="0" applyNumberFormat="1" applyFont="1" applyFill="1" applyAlignment="1">
      <alignment horizontal="center"/>
    </xf>
    <xf numFmtId="4" fontId="19" fillId="0" borderId="0" xfId="0" applyNumberFormat="1" applyFont="1" applyFill="1" applyAlignment="1">
      <alignment horizontal="right"/>
    </xf>
    <xf numFmtId="168" fontId="19" fillId="0" borderId="0" xfId="0" applyNumberFormat="1" applyFont="1" applyFill="1" applyAlignment="1">
      <alignment horizontal="right"/>
    </xf>
    <xf numFmtId="0" fontId="26" fillId="0" borderId="0" xfId="0" applyFont="1" applyFill="1" applyAlignment="1">
      <alignment horizontal="center"/>
    </xf>
    <xf numFmtId="49" fontId="26" fillId="0" borderId="0" xfId="0" applyNumberFormat="1" applyFont="1" applyFill="1" applyAlignment="1">
      <alignment horizontal="center"/>
    </xf>
    <xf numFmtId="49" fontId="19" fillId="0" borderId="0" xfId="0" applyNumberFormat="1" applyFont="1" applyFill="1" applyAlignment="1">
      <alignment horizontal="center"/>
    </xf>
    <xf numFmtId="0" fontId="24" fillId="0" borderId="0" xfId="0" applyFont="1" applyFill="1" applyAlignment="1">
      <alignment vertical="center" wrapText="1"/>
    </xf>
    <xf numFmtId="0" fontId="27" fillId="0" borderId="0" xfId="0" applyFont="1" applyFill="1" applyAlignment="1">
      <alignment horizontal="justify" vertical="center" wrapText="1"/>
    </xf>
    <xf numFmtId="0" fontId="18" fillId="0" borderId="0" xfId="0" applyFont="1" applyAlignment="1">
      <alignment horizontal="justify" vertical="center" wrapText="1"/>
    </xf>
    <xf numFmtId="0" fontId="19" fillId="0" borderId="0" xfId="0" applyFont="1" applyAlignment="1">
      <alignment horizontal="center"/>
    </xf>
    <xf numFmtId="4" fontId="19" fillId="0" borderId="0" xfId="0" applyNumberFormat="1" applyFont="1" applyAlignment="1">
      <alignment horizontal="center"/>
    </xf>
    <xf numFmtId="4" fontId="19" fillId="0" borderId="0" xfId="0" applyNumberFormat="1" applyFont="1" applyAlignment="1">
      <alignment horizontal="right"/>
    </xf>
    <xf numFmtId="168" fontId="19" fillId="0" borderId="0" xfId="0" applyNumberFormat="1" applyFont="1" applyAlignment="1">
      <alignment horizontal="right"/>
    </xf>
    <xf numFmtId="0" fontId="19" fillId="0" borderId="0" xfId="0" applyFont="1" applyAlignment="1">
      <alignment horizontal="justify" vertical="top" wrapText="1"/>
    </xf>
    <xf numFmtId="49" fontId="19" fillId="0" borderId="0" xfId="0" applyNumberFormat="1" applyFont="1" applyAlignment="1">
      <alignment horizontal="center"/>
    </xf>
    <xf numFmtId="0" fontId="18" fillId="0" borderId="0" xfId="0" applyFont="1" applyAlignment="1">
      <alignment horizontal="justify" wrapText="1"/>
    </xf>
    <xf numFmtId="168" fontId="18" fillId="0" borderId="0" xfId="0" applyNumberFormat="1" applyFont="1" applyAlignment="1">
      <alignment horizontal="right"/>
    </xf>
    <xf numFmtId="49" fontId="19" fillId="0" borderId="1" xfId="0" applyNumberFormat="1" applyFont="1" applyBorder="1" applyAlignment="1">
      <alignment horizontal="center"/>
    </xf>
    <xf numFmtId="0" fontId="18" fillId="0" borderId="1" xfId="0" applyFont="1" applyBorder="1" applyAlignment="1">
      <alignment horizontal="justify" wrapText="1"/>
    </xf>
    <xf numFmtId="0" fontId="18" fillId="0" borderId="1" xfId="0" applyFont="1" applyFill="1" applyBorder="1" applyAlignment="1">
      <alignment horizontal="justify" vertical="center" wrapText="1"/>
    </xf>
    <xf numFmtId="0" fontId="19" fillId="0" borderId="0" xfId="0" applyFont="1" applyFill="1" applyAlignment="1">
      <alignment horizontal="justify" vertical="top" wrapText="1"/>
    </xf>
    <xf numFmtId="0" fontId="27" fillId="0" borderId="0" xfId="0" applyFont="1" applyFill="1" applyAlignment="1">
      <alignment horizontal="justify" vertical="top" wrapText="1"/>
    </xf>
    <xf numFmtId="167" fontId="29" fillId="0" borderId="1" xfId="0" applyNumberFormat="1" applyFont="1" applyFill="1" applyBorder="1" applyAlignment="1">
      <alignment horizontal="center"/>
    </xf>
    <xf numFmtId="0" fontId="27" fillId="0" borderId="1" xfId="0" applyFont="1" applyFill="1" applyBorder="1" applyAlignment="1">
      <alignment horizontal="justify" wrapText="1"/>
    </xf>
    <xf numFmtId="0" fontId="19" fillId="0" borderId="1" xfId="0" quotePrefix="1" applyFont="1" applyFill="1" applyBorder="1" applyAlignment="1">
      <alignment horizontal="justify" vertical="center" wrapText="1"/>
    </xf>
    <xf numFmtId="0" fontId="13" fillId="2" borderId="0" xfId="0" applyFont="1" applyFill="1" applyAlignment="1">
      <alignment horizontal="left" vertical="top"/>
    </xf>
    <xf numFmtId="0" fontId="11" fillId="2" borderId="0" xfId="0" applyFont="1" applyFill="1" applyAlignment="1">
      <alignment vertical="top" wrapText="1"/>
    </xf>
    <xf numFmtId="0" fontId="11" fillId="2" borderId="0" xfId="2" applyFont="1" applyFill="1"/>
    <xf numFmtId="0" fontId="14" fillId="2" borderId="0" xfId="0" applyFont="1" applyFill="1" applyAlignment="1">
      <alignment vertical="top" wrapText="1"/>
    </xf>
    <xf numFmtId="4" fontId="14" fillId="2" borderId="0" xfId="0" applyNumberFormat="1" applyFont="1" applyFill="1" applyAlignment="1">
      <alignment wrapText="1"/>
    </xf>
    <xf numFmtId="0" fontId="3" fillId="0" borderId="0" xfId="0" applyFont="1" applyAlignment="1">
      <alignment horizontal="center"/>
    </xf>
    <xf numFmtId="0" fontId="11" fillId="0" borderId="0" xfId="0" applyFont="1" applyAlignment="1">
      <alignment horizontal="left"/>
    </xf>
    <xf numFmtId="0" fontId="13" fillId="2" borderId="0" xfId="0" applyFont="1" applyFill="1" applyAlignment="1">
      <alignment horizontal="left"/>
    </xf>
    <xf numFmtId="0" fontId="11" fillId="2" borderId="0" xfId="0" applyFont="1" applyFill="1"/>
    <xf numFmtId="0" fontId="6" fillId="0" borderId="0" xfId="0" applyFont="1" applyAlignment="1">
      <alignment horizontal="center"/>
    </xf>
    <xf numFmtId="44" fontId="19" fillId="0" borderId="3" xfId="0" applyNumberFormat="1" applyFont="1" applyBorder="1" applyAlignment="1">
      <alignment horizontal="right" readingOrder="1"/>
    </xf>
    <xf numFmtId="0" fontId="3" fillId="0" borderId="0" xfId="0" applyFont="1" applyAlignment="1">
      <alignment horizontal="center" vertical="center"/>
    </xf>
    <xf numFmtId="0" fontId="4" fillId="0" borderId="0" xfId="0" applyFont="1" applyAlignment="1">
      <alignment horizontal="left" vertical="center"/>
    </xf>
    <xf numFmtId="49" fontId="19" fillId="0" borderId="0" xfId="0" applyNumberFormat="1" applyFont="1" applyAlignment="1">
      <alignment horizontal="center" vertical="center" readingOrder="1"/>
    </xf>
    <xf numFmtId="0" fontId="19" fillId="0" borderId="0" xfId="0" applyFont="1" applyAlignment="1">
      <alignment horizontal="center" readingOrder="1"/>
    </xf>
    <xf numFmtId="4" fontId="19" fillId="0" borderId="0" xfId="0" applyNumberFormat="1" applyFont="1" applyAlignment="1">
      <alignment horizontal="center" readingOrder="1"/>
    </xf>
    <xf numFmtId="44" fontId="19" fillId="0" borderId="0" xfId="0" applyNumberFormat="1" applyFont="1" applyAlignment="1">
      <alignment horizontal="right" readingOrder="1"/>
    </xf>
    <xf numFmtId="0" fontId="19" fillId="0" borderId="0" xfId="0" applyFont="1" applyAlignment="1">
      <alignment horizontal="left" vertical="center" wrapText="1" readingOrder="1"/>
    </xf>
    <xf numFmtId="0" fontId="3" fillId="0" borderId="0" xfId="0" applyFont="1" applyAlignment="1">
      <alignment horizontal="left" vertical="center"/>
    </xf>
    <xf numFmtId="0" fontId="19" fillId="0" borderId="0" xfId="0" applyFont="1" applyAlignment="1">
      <alignment vertical="center" wrapText="1" readingOrder="1"/>
    </xf>
    <xf numFmtId="0" fontId="19" fillId="0" borderId="0" xfId="0" applyFont="1" applyAlignment="1">
      <alignment horizontal="left" vertical="center" wrapText="1"/>
    </xf>
    <xf numFmtId="0" fontId="19" fillId="0" borderId="0" xfId="0" applyFont="1" applyAlignment="1">
      <alignment wrapText="1" readingOrder="1"/>
    </xf>
    <xf numFmtId="4" fontId="19" fillId="0" borderId="0" xfId="0" applyNumberFormat="1" applyFont="1" applyAlignment="1">
      <alignment wrapText="1"/>
    </xf>
    <xf numFmtId="4" fontId="19" fillId="0" borderId="0" xfId="0" applyNumberFormat="1" applyFont="1" applyAlignment="1">
      <alignment wrapText="1" readingOrder="1"/>
    </xf>
    <xf numFmtId="44" fontId="19" fillId="0" borderId="0" xfId="0" applyNumberFormat="1" applyFont="1" applyAlignment="1">
      <alignment wrapText="1" readingOrder="1"/>
    </xf>
    <xf numFmtId="0" fontId="19" fillId="0" borderId="1" xfId="0" applyFont="1" applyBorder="1" applyAlignment="1">
      <alignment horizontal="left" vertical="center" wrapText="1" readingOrder="1"/>
    </xf>
    <xf numFmtId="4" fontId="19" fillId="0" borderId="1" xfId="0" applyNumberFormat="1" applyFont="1" applyBorder="1" applyAlignment="1">
      <alignment horizontal="right" readingOrder="1"/>
    </xf>
    <xf numFmtId="49" fontId="20" fillId="0" borderId="0" xfId="0" applyNumberFormat="1" applyFont="1" applyAlignment="1">
      <alignment horizontal="center" vertical="center" readingOrder="1"/>
    </xf>
    <xf numFmtId="0" fontId="20" fillId="0" borderId="0" xfId="0" applyFont="1" applyAlignment="1">
      <alignment horizontal="justify" vertical="center" wrapText="1" readingOrder="1"/>
    </xf>
    <xf numFmtId="0" fontId="20" fillId="0" borderId="0" xfId="0" applyFont="1" applyAlignment="1">
      <alignment horizontal="center" readingOrder="1"/>
    </xf>
    <xf numFmtId="4" fontId="20" fillId="0" borderId="0" xfId="0" applyNumberFormat="1" applyFont="1" applyAlignment="1">
      <alignment horizontal="center"/>
    </xf>
    <xf numFmtId="4" fontId="20" fillId="0" borderId="0" xfId="0" applyNumberFormat="1" applyFont="1" applyAlignment="1">
      <alignment horizontal="right" readingOrder="1"/>
    </xf>
    <xf numFmtId="44" fontId="20" fillId="0" borderId="0" xfId="0" applyNumberFormat="1" applyFont="1" applyAlignment="1">
      <alignment horizontal="right" readingOrder="1"/>
    </xf>
    <xf numFmtId="0" fontId="18" fillId="0" borderId="0" xfId="0" applyFont="1" applyAlignment="1">
      <alignment horizontal="left" vertical="center" wrapText="1" readingOrder="1"/>
    </xf>
    <xf numFmtId="4" fontId="19" fillId="0" borderId="0" xfId="0" applyNumberFormat="1" applyFont="1" applyAlignment="1">
      <alignment horizontal="right" readingOrder="1"/>
    </xf>
    <xf numFmtId="44" fontId="18" fillId="0" borderId="0" xfId="0" applyNumberFormat="1" applyFont="1" applyAlignment="1">
      <alignment horizontal="right" readingOrder="1"/>
    </xf>
    <xf numFmtId="0" fontId="19" fillId="0" borderId="0" xfId="0" applyFont="1" applyAlignment="1">
      <alignment horizontal="justify" vertical="center" wrapText="1" readingOrder="1"/>
    </xf>
    <xf numFmtId="0" fontId="19" fillId="0" borderId="1" xfId="0" applyFont="1" applyBorder="1" applyAlignment="1">
      <alignment horizontal="center" vertical="center" wrapText="1"/>
    </xf>
    <xf numFmtId="0" fontId="19" fillId="0" borderId="0" xfId="0" applyFont="1" applyAlignment="1">
      <alignment horizontal="center" vertical="center" wrapText="1"/>
    </xf>
    <xf numFmtId="4" fontId="19" fillId="0" borderId="0" xfId="0" applyNumberFormat="1" applyFont="1" applyAlignment="1">
      <alignment horizontal="right" wrapText="1"/>
    </xf>
    <xf numFmtId="0" fontId="19" fillId="0" borderId="0" xfId="0" applyFont="1" applyAlignment="1">
      <alignment horizontal="center" vertical="top" wrapText="1"/>
    </xf>
    <xf numFmtId="0" fontId="32" fillId="0" borderId="0" xfId="0" applyFont="1" applyAlignment="1">
      <alignment horizontal="justify" vertical="center" wrapText="1"/>
    </xf>
    <xf numFmtId="0" fontId="19" fillId="0" borderId="0" xfId="0" applyFont="1" applyAlignment="1">
      <alignment horizontal="center" vertical="center" wrapText="1" readingOrder="1"/>
    </xf>
    <xf numFmtId="0" fontId="31" fillId="0" borderId="0" xfId="0" applyFont="1" applyAlignment="1">
      <alignment horizontal="center" vertical="center" wrapText="1"/>
    </xf>
    <xf numFmtId="0" fontId="19" fillId="0" borderId="0" xfId="0" applyFont="1" applyAlignment="1">
      <alignment horizontal="justify" vertical="top" wrapText="1" readingOrder="1"/>
    </xf>
    <xf numFmtId="0" fontId="20" fillId="0" borderId="0" xfId="0" applyFont="1" applyAlignment="1">
      <alignment horizontal="justify" vertical="top" wrapText="1" readingOrder="1"/>
    </xf>
    <xf numFmtId="0" fontId="20" fillId="0" borderId="0" xfId="0" applyFont="1" applyAlignment="1">
      <alignment horizontal="center" vertical="top" readingOrder="1"/>
    </xf>
    <xf numFmtId="4" fontId="20" fillId="0" borderId="0" xfId="0" applyNumberFormat="1" applyFont="1" applyAlignment="1">
      <alignment horizontal="center" vertical="top" readingOrder="1"/>
    </xf>
    <xf numFmtId="0" fontId="19" fillId="0" borderId="0" xfId="0" applyFont="1" applyAlignment="1">
      <alignment horizontal="center" vertical="top" readingOrder="1"/>
    </xf>
    <xf numFmtId="4" fontId="19" fillId="0" borderId="0" xfId="0" applyNumberFormat="1" applyFont="1" applyAlignment="1">
      <alignment horizontal="center" vertical="top" readingOrder="1"/>
    </xf>
    <xf numFmtId="0" fontId="31" fillId="0" borderId="0" xfId="0" applyFont="1" applyAlignment="1">
      <alignment vertical="center" wrapText="1"/>
    </xf>
    <xf numFmtId="0" fontId="19" fillId="0" borderId="1" xfId="0" applyFont="1" applyBorder="1" applyAlignment="1">
      <alignment vertical="center" wrapText="1" readingOrder="1"/>
    </xf>
    <xf numFmtId="4" fontId="18" fillId="0" borderId="1" xfId="0" applyNumberFormat="1" applyFont="1" applyBorder="1" applyAlignment="1">
      <alignment horizontal="center"/>
    </xf>
    <xf numFmtId="49" fontId="10" fillId="0" borderId="0" xfId="0" applyNumberFormat="1" applyFont="1" applyAlignment="1">
      <alignment horizontal="center" vertical="top" readingOrder="1"/>
    </xf>
    <xf numFmtId="0" fontId="10" fillId="0" borderId="0" xfId="0" applyFont="1" applyAlignment="1">
      <alignment horizontal="justify" vertical="top" wrapText="1" readingOrder="1"/>
    </xf>
    <xf numFmtId="0" fontId="10" fillId="0" borderId="0" xfId="0" applyFont="1" applyAlignment="1">
      <alignment horizontal="center" vertical="top" readingOrder="1"/>
    </xf>
    <xf numFmtId="4" fontId="10" fillId="0" borderId="0" xfId="0" applyNumberFormat="1" applyFont="1" applyAlignment="1">
      <alignment horizontal="center" vertical="top" readingOrder="1"/>
    </xf>
    <xf numFmtId="4" fontId="19" fillId="0" borderId="1" xfId="0" applyNumberFormat="1" applyFont="1" applyFill="1" applyBorder="1" applyAlignment="1">
      <alignment horizontal="center"/>
    </xf>
    <xf numFmtId="4" fontId="19" fillId="0" borderId="0" xfId="0" applyNumberFormat="1" applyFont="1" applyFill="1" applyBorder="1" applyAlignment="1">
      <alignment horizontal="right" vertical="center"/>
    </xf>
    <xf numFmtId="4" fontId="19" fillId="0" borderId="1" xfId="0" applyNumberFormat="1" applyFont="1" applyFill="1" applyBorder="1" applyAlignment="1">
      <alignment horizontal="right" vertical="center"/>
    </xf>
    <xf numFmtId="49" fontId="18" fillId="3" borderId="5" xfId="0" applyNumberFormat="1" applyFont="1" applyFill="1" applyBorder="1" applyAlignment="1">
      <alignment horizontal="center" vertical="center" textRotation="90" wrapText="1" readingOrder="1"/>
    </xf>
    <xf numFmtId="49" fontId="18" fillId="3" borderId="6" xfId="0" applyNumberFormat="1" applyFont="1" applyFill="1" applyBorder="1" applyAlignment="1">
      <alignment horizontal="center" vertical="center" textRotation="90" wrapText="1" readingOrder="1"/>
    </xf>
    <xf numFmtId="0" fontId="18" fillId="3" borderId="6" xfId="0" applyFont="1" applyFill="1" applyBorder="1" applyAlignment="1">
      <alignment horizontal="center" vertical="center" wrapText="1" readingOrder="1"/>
    </xf>
    <xf numFmtId="49" fontId="18" fillId="3" borderId="6" xfId="0" applyNumberFormat="1" applyFont="1" applyFill="1" applyBorder="1" applyAlignment="1">
      <alignment horizontal="center" vertical="center" wrapText="1" readingOrder="1"/>
    </xf>
    <xf numFmtId="44" fontId="18" fillId="3" borderId="9" xfId="0" applyNumberFormat="1" applyFont="1" applyFill="1" applyBorder="1" applyAlignment="1">
      <alignment horizontal="center" vertical="center" wrapText="1" readingOrder="1"/>
    </xf>
    <xf numFmtId="49" fontId="18" fillId="3" borderId="8" xfId="0" applyNumberFormat="1" applyFont="1" applyFill="1" applyBorder="1" applyAlignment="1">
      <alignment horizontal="center" vertical="center" readingOrder="1"/>
    </xf>
    <xf numFmtId="49" fontId="18" fillId="3" borderId="4" xfId="0" applyNumberFormat="1" applyFont="1" applyFill="1" applyBorder="1" applyAlignment="1">
      <alignment horizontal="center" vertical="center" readingOrder="1"/>
    </xf>
    <xf numFmtId="0" fontId="18" fillId="3" borderId="4" xfId="0" applyFont="1" applyFill="1" applyBorder="1" applyAlignment="1">
      <alignment horizontal="center" vertical="center" wrapText="1" readingOrder="1"/>
    </xf>
    <xf numFmtId="0" fontId="18" fillId="3" borderId="4" xfId="0" applyFont="1" applyFill="1" applyBorder="1" applyAlignment="1">
      <alignment horizontal="center" vertical="center" readingOrder="1"/>
    </xf>
    <xf numFmtId="4" fontId="18" fillId="3" borderId="4" xfId="0" applyNumberFormat="1" applyFont="1" applyFill="1" applyBorder="1" applyAlignment="1">
      <alignment horizontal="center"/>
    </xf>
    <xf numFmtId="4" fontId="18" fillId="3" borderId="4" xfId="0" applyNumberFormat="1" applyFont="1" applyFill="1" applyBorder="1" applyAlignment="1">
      <alignment horizontal="center" vertical="center" readingOrder="1"/>
    </xf>
    <xf numFmtId="44" fontId="18" fillId="3" borderId="9" xfId="0" applyNumberFormat="1" applyFont="1" applyFill="1" applyBorder="1" applyAlignment="1">
      <alignment horizontal="right" readingOrder="1"/>
    </xf>
    <xf numFmtId="49" fontId="18" fillId="3" borderId="10" xfId="0" applyNumberFormat="1" applyFont="1" applyFill="1" applyBorder="1" applyAlignment="1">
      <alignment horizontal="center" vertical="top" readingOrder="1"/>
    </xf>
    <xf numFmtId="49" fontId="18" fillId="3" borderId="2" xfId="0" applyNumberFormat="1" applyFont="1" applyFill="1" applyBorder="1" applyAlignment="1">
      <alignment horizontal="center" vertical="top" readingOrder="1"/>
    </xf>
    <xf numFmtId="0" fontId="18" fillId="3" borderId="2" xfId="0" applyFont="1" applyFill="1" applyBorder="1" applyAlignment="1">
      <alignment horizontal="left" vertical="center" wrapText="1" readingOrder="1"/>
    </xf>
    <xf numFmtId="0" fontId="18" fillId="3" borderId="2" xfId="0" applyFont="1" applyFill="1" applyBorder="1" applyAlignment="1">
      <alignment horizontal="center" vertical="top" readingOrder="1"/>
    </xf>
    <xf numFmtId="4" fontId="18" fillId="3" borderId="2" xfId="0" applyNumberFormat="1" applyFont="1" applyFill="1" applyBorder="1" applyAlignment="1">
      <alignment horizontal="center"/>
    </xf>
    <xf numFmtId="4" fontId="18" fillId="3" borderId="2" xfId="0" applyNumberFormat="1" applyFont="1" applyFill="1" applyBorder="1" applyAlignment="1">
      <alignment horizontal="center" vertical="top" readingOrder="1"/>
    </xf>
    <xf numFmtId="49" fontId="18" fillId="4" borderId="5" xfId="0" applyNumberFormat="1" applyFont="1" applyFill="1" applyBorder="1" applyAlignment="1">
      <alignment horizontal="center" vertical="center" textRotation="90" wrapText="1" readingOrder="1"/>
    </xf>
    <xf numFmtId="49" fontId="18" fillId="4" borderId="6" xfId="0" applyNumberFormat="1" applyFont="1" applyFill="1" applyBorder="1" applyAlignment="1">
      <alignment horizontal="center" vertical="center" textRotation="90" wrapText="1" readingOrder="1"/>
    </xf>
    <xf numFmtId="0" fontId="18" fillId="4" borderId="6" xfId="0" applyFont="1" applyFill="1" applyBorder="1" applyAlignment="1">
      <alignment horizontal="center" vertical="center" wrapText="1" readingOrder="1"/>
    </xf>
    <xf numFmtId="49" fontId="18" fillId="4" borderId="6" xfId="0" applyNumberFormat="1" applyFont="1" applyFill="1" applyBorder="1" applyAlignment="1">
      <alignment horizontal="center" vertical="center" wrapText="1" readingOrder="1"/>
    </xf>
    <xf numFmtId="44" fontId="18" fillId="4" borderId="9" xfId="0" applyNumberFormat="1" applyFont="1" applyFill="1" applyBorder="1" applyAlignment="1">
      <alignment horizontal="center" vertical="center" wrapText="1" readingOrder="1"/>
    </xf>
    <xf numFmtId="49" fontId="18" fillId="4" borderId="10" xfId="0" applyNumberFormat="1" applyFont="1" applyFill="1" applyBorder="1" applyAlignment="1">
      <alignment horizontal="center" vertical="top" readingOrder="1"/>
    </xf>
    <xf numFmtId="49" fontId="18" fillId="4" borderId="2" xfId="0" applyNumberFormat="1" applyFont="1" applyFill="1" applyBorder="1" applyAlignment="1">
      <alignment horizontal="center" vertical="top" readingOrder="1"/>
    </xf>
    <xf numFmtId="0" fontId="18" fillId="4" borderId="2" xfId="0" applyFont="1" applyFill="1" applyBorder="1" applyAlignment="1">
      <alignment horizontal="left" vertical="center" wrapText="1" readingOrder="1"/>
    </xf>
    <xf numFmtId="0" fontId="18" fillId="4" borderId="2" xfId="0" applyFont="1" applyFill="1" applyBorder="1" applyAlignment="1">
      <alignment horizontal="center" vertical="top" readingOrder="1"/>
    </xf>
    <xf numFmtId="4" fontId="18" fillId="4" borderId="2" xfId="0" applyNumberFormat="1" applyFont="1" applyFill="1" applyBorder="1" applyAlignment="1">
      <alignment horizontal="center"/>
    </xf>
    <xf numFmtId="4" fontId="18" fillId="4" borderId="2" xfId="0" applyNumberFormat="1" applyFont="1" applyFill="1" applyBorder="1" applyAlignment="1">
      <alignment horizontal="center" vertical="top" readingOrder="1"/>
    </xf>
    <xf numFmtId="168" fontId="18" fillId="4" borderId="7" xfId="0" applyNumberFormat="1" applyFont="1" applyFill="1" applyBorder="1" applyAlignment="1">
      <alignment horizontal="right" readingOrder="1"/>
    </xf>
    <xf numFmtId="49" fontId="18" fillId="4" borderId="8" xfId="0" applyNumberFormat="1" applyFont="1" applyFill="1" applyBorder="1" applyAlignment="1">
      <alignment horizontal="center" vertical="center" readingOrder="1"/>
    </xf>
    <xf numFmtId="0" fontId="18" fillId="4" borderId="4" xfId="0" applyFont="1" applyFill="1" applyBorder="1" applyAlignment="1">
      <alignment horizontal="center" vertical="center" wrapText="1" readingOrder="1"/>
    </xf>
    <xf numFmtId="0" fontId="18" fillId="4" borderId="4" xfId="0" applyFont="1" applyFill="1" applyBorder="1" applyAlignment="1">
      <alignment horizontal="center" vertical="center" readingOrder="1"/>
    </xf>
    <xf numFmtId="4" fontId="18" fillId="4" borderId="4" xfId="0" applyNumberFormat="1" applyFont="1" applyFill="1" applyBorder="1" applyAlignment="1">
      <alignment horizontal="center"/>
    </xf>
    <xf numFmtId="4" fontId="18" fillId="4" borderId="4" xfId="0" applyNumberFormat="1" applyFont="1" applyFill="1" applyBorder="1" applyAlignment="1">
      <alignment horizontal="center" vertical="center" readingOrder="1"/>
    </xf>
    <xf numFmtId="44" fontId="18" fillId="4" borderId="9" xfId="0" applyNumberFormat="1" applyFont="1" applyFill="1" applyBorder="1" applyAlignment="1">
      <alignment horizontal="right" readingOrder="1"/>
    </xf>
    <xf numFmtId="49" fontId="22" fillId="4" borderId="10" xfId="0" applyNumberFormat="1" applyFont="1" applyFill="1" applyBorder="1" applyAlignment="1">
      <alignment horizontal="center" vertical="center" readingOrder="1"/>
    </xf>
    <xf numFmtId="49" fontId="22" fillId="4" borderId="2" xfId="0" applyNumberFormat="1" applyFont="1" applyFill="1" applyBorder="1" applyAlignment="1">
      <alignment horizontal="center" vertical="center" readingOrder="1"/>
    </xf>
    <xf numFmtId="0" fontId="22" fillId="4" borderId="2" xfId="0" applyFont="1" applyFill="1" applyBorder="1" applyAlignment="1">
      <alignment horizontal="center" vertical="center" readingOrder="1"/>
    </xf>
    <xf numFmtId="4" fontId="22" fillId="4" borderId="2" xfId="0" applyNumberFormat="1" applyFont="1" applyFill="1" applyBorder="1" applyAlignment="1">
      <alignment horizontal="center" vertical="center"/>
    </xf>
    <xf numFmtId="4" fontId="22" fillId="4" borderId="2" xfId="0" applyNumberFormat="1" applyFont="1" applyFill="1" applyBorder="1" applyAlignment="1">
      <alignment horizontal="center" vertical="center" readingOrder="1"/>
    </xf>
    <xf numFmtId="49" fontId="18" fillId="4" borderId="10" xfId="0" applyNumberFormat="1" applyFont="1" applyFill="1" applyBorder="1" applyAlignment="1">
      <alignment horizontal="center" vertical="center" readingOrder="1"/>
    </xf>
    <xf numFmtId="49" fontId="18" fillId="4" borderId="2" xfId="0" applyNumberFormat="1" applyFont="1" applyFill="1" applyBorder="1" applyAlignment="1">
      <alignment horizontal="center" vertical="center" readingOrder="1"/>
    </xf>
    <xf numFmtId="0" fontId="18" fillId="4" borderId="2" xfId="0" applyFont="1" applyFill="1" applyBorder="1" applyAlignment="1">
      <alignment horizontal="center" vertical="center" wrapText="1" readingOrder="1"/>
    </xf>
    <xf numFmtId="44" fontId="18" fillId="4" borderId="7" xfId="0" applyNumberFormat="1" applyFont="1" applyFill="1" applyBorder="1" applyAlignment="1">
      <alignment horizontal="right" readingOrder="1"/>
    </xf>
    <xf numFmtId="49" fontId="22" fillId="4" borderId="10" xfId="0" applyNumberFormat="1" applyFont="1" applyFill="1" applyBorder="1" applyAlignment="1">
      <alignment horizontal="center" vertical="top" readingOrder="1"/>
    </xf>
    <xf numFmtId="49" fontId="22" fillId="4" borderId="2" xfId="0" applyNumberFormat="1" applyFont="1" applyFill="1" applyBorder="1" applyAlignment="1">
      <alignment horizontal="center" vertical="top" readingOrder="1"/>
    </xf>
    <xf numFmtId="0" fontId="22" fillId="4" borderId="2" xfId="0" applyFont="1" applyFill="1" applyBorder="1" applyAlignment="1">
      <alignment horizontal="center" vertical="top" readingOrder="1"/>
    </xf>
    <xf numFmtId="4" fontId="22" fillId="4" borderId="2" xfId="0" applyNumberFormat="1" applyFont="1" applyFill="1" applyBorder="1" applyAlignment="1">
      <alignment horizontal="center"/>
    </xf>
    <xf numFmtId="4" fontId="22" fillId="4" borderId="2" xfId="0" applyNumberFormat="1" applyFont="1" applyFill="1" applyBorder="1" applyAlignment="1">
      <alignment horizontal="center" vertical="top" readingOrder="1"/>
    </xf>
    <xf numFmtId="4" fontId="18" fillId="4" borderId="2" xfId="0" applyNumberFormat="1" applyFont="1" applyFill="1" applyBorder="1" applyAlignment="1">
      <alignment horizontal="left" vertical="center"/>
    </xf>
    <xf numFmtId="4" fontId="26" fillId="0" borderId="1" xfId="0" applyNumberFormat="1" applyFont="1" applyFill="1" applyBorder="1" applyAlignment="1">
      <alignment horizontal="right"/>
    </xf>
    <xf numFmtId="4" fontId="19" fillId="0" borderId="1" xfId="0" applyNumberFormat="1" applyFont="1" applyFill="1" applyBorder="1" applyAlignment="1">
      <alignment horizontal="center" vertical="center"/>
    </xf>
    <xf numFmtId="0" fontId="19" fillId="0" borderId="1" xfId="0" applyFont="1" applyFill="1" applyBorder="1" applyAlignment="1">
      <alignment horizontal="justify" vertical="top" wrapText="1"/>
    </xf>
    <xf numFmtId="0" fontId="18" fillId="0" borderId="0" xfId="0" applyFont="1" applyFill="1" applyBorder="1" applyAlignment="1">
      <alignment horizontal="left" vertical="center" wrapText="1" readingOrder="1"/>
    </xf>
    <xf numFmtId="0" fontId="18" fillId="0" borderId="0" xfId="0" applyFont="1" applyFill="1" applyBorder="1" applyAlignment="1">
      <alignment horizontal="justify" vertical="top" wrapText="1" readingOrder="1"/>
    </xf>
    <xf numFmtId="49" fontId="18" fillId="4" borderId="4" xfId="0" applyNumberFormat="1" applyFont="1" applyFill="1" applyBorder="1" applyAlignment="1">
      <alignment horizontal="center" vertical="center" readingOrder="1"/>
    </xf>
    <xf numFmtId="0" fontId="19" fillId="0" borderId="1" xfId="0" applyFont="1" applyFill="1" applyBorder="1" applyAlignment="1">
      <alignment horizontal="left" vertical="top" wrapText="1"/>
    </xf>
    <xf numFmtId="2" fontId="18" fillId="0" borderId="0" xfId="1" applyNumberFormat="1" applyFont="1" applyFill="1" applyBorder="1" applyAlignment="1">
      <alignment horizontal="center" wrapText="1"/>
    </xf>
    <xf numFmtId="2" fontId="18" fillId="0" borderId="1" xfId="1" applyNumberFormat="1" applyFont="1" applyFill="1" applyBorder="1" applyAlignment="1">
      <alignment horizontal="center" wrapText="1"/>
    </xf>
    <xf numFmtId="0" fontId="26" fillId="0" borderId="0" xfId="0" applyFont="1" applyAlignment="1">
      <alignment horizontal="center" vertical="center"/>
    </xf>
    <xf numFmtId="0" fontId="26" fillId="0" borderId="0" xfId="0" applyFont="1" applyAlignment="1">
      <alignment horizontal="center"/>
    </xf>
    <xf numFmtId="170" fontId="26" fillId="0" borderId="0" xfId="0" applyNumberFormat="1" applyFont="1" applyAlignment="1">
      <alignment horizontal="center" vertical="center"/>
    </xf>
    <xf numFmtId="0" fontId="26" fillId="0" borderId="0" xfId="0" applyFont="1" applyAlignment="1">
      <alignment vertical="center"/>
    </xf>
    <xf numFmtId="4" fontId="18" fillId="0" borderId="0" xfId="0" applyNumberFormat="1" applyFont="1" applyAlignment="1">
      <alignment horizontal="center"/>
    </xf>
    <xf numFmtId="0" fontId="19" fillId="0" borderId="0" xfId="0" applyFont="1" applyAlignment="1">
      <alignment horizontal="center" vertical="center"/>
    </xf>
    <xf numFmtId="49" fontId="19" fillId="0" borderId="0" xfId="0" applyNumberFormat="1" applyFont="1" applyAlignment="1">
      <alignment horizontal="center" vertical="center"/>
    </xf>
    <xf numFmtId="0" fontId="19" fillId="0" borderId="0" xfId="0" applyFont="1" applyAlignment="1">
      <alignment horizontal="center" vertical="top"/>
    </xf>
    <xf numFmtId="0" fontId="19" fillId="0" borderId="0" xfId="0" applyFont="1" applyAlignment="1">
      <alignment vertical="center" wrapText="1"/>
    </xf>
    <xf numFmtId="166" fontId="19" fillId="0" borderId="0" xfId="0" applyNumberFormat="1" applyFont="1" applyAlignment="1">
      <alignment horizontal="right"/>
    </xf>
    <xf numFmtId="0" fontId="19" fillId="0" borderId="1" xfId="0" applyFont="1" applyBorder="1" applyAlignment="1">
      <alignment vertical="center" wrapText="1"/>
    </xf>
    <xf numFmtId="0" fontId="33" fillId="0" borderId="1" xfId="0" applyFont="1" applyBorder="1" applyAlignment="1">
      <alignment horizontal="center"/>
    </xf>
    <xf numFmtId="168" fontId="18" fillId="0" borderId="0" xfId="0" applyNumberFormat="1" applyFont="1" applyAlignment="1">
      <alignment horizontal="right" vertical="center"/>
    </xf>
    <xf numFmtId="49" fontId="18" fillId="0" borderId="0" xfId="0" applyNumberFormat="1" applyFont="1" applyAlignment="1">
      <alignment horizontal="center" vertical="center"/>
    </xf>
    <xf numFmtId="0" fontId="18" fillId="0" borderId="0" xfId="0" applyFont="1" applyAlignment="1">
      <alignment horizontal="center" vertical="center"/>
    </xf>
    <xf numFmtId="0" fontId="18" fillId="0" borderId="0" xfId="0" applyFont="1" applyAlignment="1">
      <alignment horizontal="right" vertical="center"/>
    </xf>
    <xf numFmtId="169" fontId="36" fillId="0" borderId="0" xfId="0" applyNumberFormat="1" applyFont="1" applyAlignment="1">
      <alignment horizontal="center"/>
    </xf>
    <xf numFmtId="4" fontId="37" fillId="0" borderId="0" xfId="0" applyNumberFormat="1" applyFont="1" applyAlignment="1">
      <alignment horizontal="right"/>
    </xf>
    <xf numFmtId="14" fontId="18" fillId="0" borderId="0" xfId="0" applyNumberFormat="1" applyFont="1" applyAlignment="1">
      <alignment vertical="center" wrapText="1"/>
    </xf>
    <xf numFmtId="169" fontId="18" fillId="0" borderId="0" xfId="0" applyNumberFormat="1" applyFont="1" applyAlignment="1">
      <alignment horizontal="center" vertical="center"/>
    </xf>
    <xf numFmtId="4" fontId="19" fillId="0" borderId="0" xfId="0" applyNumberFormat="1" applyFont="1" applyAlignment="1">
      <alignment horizontal="right" vertical="center"/>
    </xf>
    <xf numFmtId="169" fontId="38" fillId="0" borderId="0" xfId="0" applyNumberFormat="1" applyFont="1" applyAlignment="1">
      <alignment horizontal="center"/>
    </xf>
    <xf numFmtId="169" fontId="18" fillId="0" borderId="0" xfId="0" applyNumberFormat="1" applyFont="1" applyAlignment="1">
      <alignment horizontal="center"/>
    </xf>
    <xf numFmtId="169" fontId="39" fillId="0" borderId="0" xfId="0" applyNumberFormat="1" applyFont="1" applyAlignment="1">
      <alignment horizontal="center"/>
    </xf>
    <xf numFmtId="4" fontId="19" fillId="0" borderId="1" xfId="0" applyNumberFormat="1" applyFont="1" applyBorder="1" applyAlignment="1">
      <alignment horizontal="right"/>
    </xf>
    <xf numFmtId="165" fontId="19" fillId="0" borderId="0" xfId="0" applyNumberFormat="1" applyFont="1" applyAlignment="1">
      <alignment horizontal="right"/>
    </xf>
    <xf numFmtId="0" fontId="19" fillId="0" borderId="1" xfId="0" applyFont="1" applyBorder="1" applyAlignment="1">
      <alignment vertical="top" wrapText="1"/>
    </xf>
    <xf numFmtId="0" fontId="19" fillId="0" borderId="1" xfId="0" applyFont="1" applyBorder="1" applyAlignment="1">
      <alignment horizontal="center" vertical="top"/>
    </xf>
    <xf numFmtId="169" fontId="39" fillId="0" borderId="0" xfId="0" applyNumberFormat="1" applyFont="1" applyAlignment="1">
      <alignment horizontal="center" vertical="center"/>
    </xf>
    <xf numFmtId="49" fontId="19" fillId="0" borderId="0" xfId="0" applyNumberFormat="1" applyFont="1" applyAlignment="1">
      <alignment vertical="center" wrapText="1"/>
    </xf>
    <xf numFmtId="14" fontId="19" fillId="0" borderId="0" xfId="0" applyNumberFormat="1" applyFont="1" applyAlignment="1">
      <alignment horizontal="center" vertical="center"/>
    </xf>
    <xf numFmtId="0" fontId="19" fillId="0" borderId="0" xfId="0" quotePrefix="1" applyFont="1" applyAlignment="1">
      <alignment vertical="center" wrapText="1"/>
    </xf>
    <xf numFmtId="43" fontId="19" fillId="0" borderId="0" xfId="1" applyNumberFormat="1" applyFont="1" applyFill="1" applyBorder="1" applyAlignment="1">
      <alignment horizontal="right"/>
    </xf>
    <xf numFmtId="49" fontId="18" fillId="0" borderId="0" xfId="0" applyNumberFormat="1" applyFont="1" applyAlignment="1">
      <alignment horizontal="left" vertical="center"/>
    </xf>
    <xf numFmtId="169" fontId="35" fillId="0" borderId="0" xfId="0" applyNumberFormat="1" applyFont="1" applyAlignment="1">
      <alignment horizontal="center" vertical="center"/>
    </xf>
    <xf numFmtId="49" fontId="18" fillId="0" borderId="0" xfId="0" applyNumberFormat="1" applyFont="1" applyAlignment="1">
      <alignment horizontal="right" vertical="center"/>
    </xf>
    <xf numFmtId="168" fontId="18" fillId="0" borderId="0" xfId="0" applyNumberFormat="1" applyFont="1" applyAlignment="1">
      <alignment vertical="center"/>
    </xf>
    <xf numFmtId="169" fontId="39" fillId="0" borderId="1" xfId="0" applyNumberFormat="1" applyFont="1" applyBorder="1" applyAlignment="1">
      <alignment horizontal="center"/>
    </xf>
    <xf numFmtId="168" fontId="19" fillId="0" borderId="1" xfId="0" applyNumberFormat="1" applyFont="1" applyBorder="1" applyAlignment="1">
      <alignment horizontal="right"/>
    </xf>
    <xf numFmtId="49" fontId="18" fillId="5" borderId="2" xfId="0" applyNumberFormat="1" applyFont="1" applyFill="1" applyBorder="1" applyAlignment="1">
      <alignment horizontal="center" vertical="center"/>
    </xf>
    <xf numFmtId="0" fontId="34" fillId="5" borderId="2" xfId="0" applyFont="1" applyFill="1" applyBorder="1" applyAlignment="1">
      <alignment vertical="center" wrapText="1"/>
    </xf>
    <xf numFmtId="0" fontId="18" fillId="5" borderId="2" xfId="0" applyFont="1" applyFill="1" applyBorder="1" applyAlignment="1">
      <alignment horizontal="center" vertical="center"/>
    </xf>
    <xf numFmtId="0" fontId="18" fillId="5" borderId="2" xfId="0" applyFont="1" applyFill="1" applyBorder="1" applyAlignment="1">
      <alignment horizontal="right" vertical="center"/>
    </xf>
    <xf numFmtId="168" fontId="18" fillId="5" borderId="2" xfId="0" applyNumberFormat="1" applyFont="1" applyFill="1" applyBorder="1" applyAlignment="1">
      <alignment horizontal="right" vertical="center"/>
    </xf>
    <xf numFmtId="0" fontId="18" fillId="5" borderId="2" xfId="0" applyFont="1" applyFill="1" applyBorder="1" applyAlignment="1">
      <alignment vertical="center" wrapText="1"/>
    </xf>
    <xf numFmtId="169" fontId="18" fillId="5" borderId="2" xfId="0" applyNumberFormat="1" applyFont="1" applyFill="1" applyBorder="1" applyAlignment="1">
      <alignment horizontal="center" vertical="center"/>
    </xf>
    <xf numFmtId="49" fontId="18" fillId="5" borderId="2" xfId="0" applyNumberFormat="1" applyFont="1" applyFill="1" applyBorder="1" applyAlignment="1">
      <alignment horizontal="left" vertical="center"/>
    </xf>
    <xf numFmtId="169" fontId="35" fillId="5" borderId="2" xfId="0" applyNumberFormat="1" applyFont="1" applyFill="1" applyBorder="1" applyAlignment="1">
      <alignment horizontal="center" vertical="center"/>
    </xf>
    <xf numFmtId="49" fontId="18" fillId="5" borderId="2" xfId="0" applyNumberFormat="1" applyFont="1" applyFill="1" applyBorder="1" applyAlignment="1">
      <alignment horizontal="right" vertical="center"/>
    </xf>
    <xf numFmtId="168" fontId="18" fillId="5" borderId="2" xfId="0" applyNumberFormat="1" applyFont="1" applyFill="1" applyBorder="1" applyAlignment="1">
      <alignment vertical="center"/>
    </xf>
    <xf numFmtId="4" fontId="18" fillId="5" borderId="2" xfId="0" applyNumberFormat="1" applyFont="1" applyFill="1" applyBorder="1" applyAlignment="1">
      <alignment horizontal="right" vertical="center"/>
    </xf>
    <xf numFmtId="169" fontId="36" fillId="0" borderId="0" xfId="0" applyNumberFormat="1" applyFont="1" applyFill="1" applyAlignment="1">
      <alignment horizontal="center"/>
    </xf>
    <xf numFmtId="0" fontId="19" fillId="0" borderId="0" xfId="0" applyFont="1" applyFill="1" applyAlignment="1">
      <alignment horizontal="right"/>
    </xf>
    <xf numFmtId="169" fontId="36" fillId="0" borderId="0" xfId="0" applyNumberFormat="1" applyFont="1" applyFill="1" applyAlignment="1">
      <alignment horizontal="center" vertical="center"/>
    </xf>
    <xf numFmtId="169" fontId="39" fillId="0" borderId="0" xfId="0" applyNumberFormat="1" applyFont="1" applyFill="1" applyAlignment="1">
      <alignment horizontal="center"/>
    </xf>
    <xf numFmtId="169" fontId="39" fillId="0" borderId="0" xfId="0" applyNumberFormat="1" applyFont="1" applyFill="1" applyAlignment="1">
      <alignment horizontal="center" vertical="center"/>
    </xf>
    <xf numFmtId="0" fontId="19" fillId="0" borderId="0" xfId="0" applyFont="1" applyFill="1" applyAlignment="1">
      <alignment vertical="center" wrapText="1"/>
    </xf>
    <xf numFmtId="168" fontId="18" fillId="0" borderId="0" xfId="0" applyNumberFormat="1" applyFont="1" applyFill="1" applyAlignment="1">
      <alignment horizontal="right"/>
    </xf>
    <xf numFmtId="14" fontId="18" fillId="0" borderId="0" xfId="0" applyNumberFormat="1" applyFont="1" applyFill="1" applyAlignment="1">
      <alignment vertical="center" wrapText="1"/>
    </xf>
    <xf numFmtId="49" fontId="19" fillId="0" borderId="0" xfId="0" applyNumberFormat="1" applyFont="1" applyFill="1" applyAlignment="1">
      <alignment vertical="center" wrapText="1"/>
    </xf>
    <xf numFmtId="49" fontId="18" fillId="0" borderId="0" xfId="0" applyNumberFormat="1" applyFont="1" applyFill="1" applyAlignment="1">
      <alignment vertical="center" wrapText="1"/>
    </xf>
    <xf numFmtId="168" fontId="18" fillId="0" borderId="0" xfId="0" applyNumberFormat="1" applyFont="1" applyFill="1" applyAlignment="1">
      <alignment horizontal="right" vertical="center"/>
    </xf>
    <xf numFmtId="0" fontId="23" fillId="0" borderId="0" xfId="0" applyFont="1" applyFill="1" applyAlignment="1">
      <alignment vertical="center" wrapText="1"/>
    </xf>
    <xf numFmtId="169" fontId="18" fillId="0" borderId="0" xfId="0" applyNumberFormat="1" applyFont="1" applyFill="1" applyAlignment="1">
      <alignment horizontal="center" vertical="center"/>
    </xf>
    <xf numFmtId="0" fontId="19" fillId="0" borderId="1" xfId="0" applyFont="1" applyFill="1" applyBorder="1" applyAlignment="1">
      <alignment horizontal="center" vertical="center"/>
    </xf>
    <xf numFmtId="169" fontId="18" fillId="0" borderId="1" xfId="0" applyNumberFormat="1" applyFont="1" applyFill="1" applyBorder="1" applyAlignment="1">
      <alignment horizontal="center" vertical="center"/>
    </xf>
    <xf numFmtId="166" fontId="19" fillId="0" borderId="0" xfId="0" applyNumberFormat="1" applyFont="1" applyFill="1" applyAlignment="1">
      <alignment horizontal="right" vertical="center"/>
    </xf>
    <xf numFmtId="166" fontId="18" fillId="0" borderId="0" xfId="0" applyNumberFormat="1" applyFont="1" applyFill="1" applyAlignment="1">
      <alignment horizontal="center"/>
    </xf>
    <xf numFmtId="168" fontId="18" fillId="0" borderId="0" xfId="0" applyNumberFormat="1" applyFont="1" applyFill="1" applyBorder="1" applyAlignment="1">
      <alignment horizontal="right"/>
    </xf>
    <xf numFmtId="49" fontId="19" fillId="0" borderId="0" xfId="0" applyNumberFormat="1" applyFont="1" applyFill="1" applyBorder="1" applyAlignment="1">
      <alignment vertical="center" wrapText="1"/>
    </xf>
    <xf numFmtId="49" fontId="19" fillId="0" borderId="1" xfId="0" applyNumberFormat="1" applyFont="1" applyFill="1" applyBorder="1" applyAlignment="1">
      <alignment vertical="center" wrapText="1"/>
    </xf>
    <xf numFmtId="4" fontId="19" fillId="0" borderId="1" xfId="0" applyNumberFormat="1" applyFont="1" applyFill="1" applyBorder="1" applyAlignment="1">
      <alignment horizontal="right"/>
    </xf>
    <xf numFmtId="166" fontId="18" fillId="0" borderId="0" xfId="0" applyNumberFormat="1" applyFont="1" applyFill="1" applyBorder="1" applyAlignment="1">
      <alignment horizontal="center"/>
    </xf>
    <xf numFmtId="49" fontId="19" fillId="0" borderId="0" xfId="0" quotePrefix="1" applyNumberFormat="1" applyFont="1" applyFill="1" applyAlignment="1">
      <alignment vertical="center" wrapText="1"/>
    </xf>
    <xf numFmtId="14" fontId="19" fillId="0" borderId="1" xfId="0" applyNumberFormat="1" applyFont="1" applyBorder="1" applyAlignment="1">
      <alignment horizontal="center" vertical="center"/>
    </xf>
    <xf numFmtId="49" fontId="19" fillId="0" borderId="1" xfId="0" quotePrefix="1" applyNumberFormat="1" applyFont="1" applyFill="1" applyBorder="1" applyAlignment="1">
      <alignment vertical="center" wrapText="1"/>
    </xf>
    <xf numFmtId="0" fontId="19" fillId="0" borderId="0" xfId="0" quotePrefix="1" applyFont="1" applyFill="1" applyAlignment="1">
      <alignment vertical="center" wrapText="1"/>
    </xf>
    <xf numFmtId="0" fontId="19" fillId="0" borderId="1" xfId="0" quotePrefix="1" applyFont="1" applyFill="1" applyBorder="1" applyAlignment="1">
      <alignment vertical="center" wrapText="1"/>
    </xf>
    <xf numFmtId="4" fontId="19" fillId="0" borderId="1" xfId="0" applyNumberFormat="1" applyFont="1" applyBorder="1" applyAlignment="1">
      <alignment horizontal="center" vertical="center" wrapText="1"/>
    </xf>
    <xf numFmtId="0" fontId="19" fillId="0" borderId="1" xfId="0" applyFont="1" applyBorder="1" applyAlignment="1">
      <alignment horizontal="justify" vertical="top" wrapText="1" readingOrder="1"/>
    </xf>
    <xf numFmtId="0" fontId="18" fillId="0" borderId="0" xfId="0" applyFont="1" applyFill="1" applyBorder="1" applyAlignment="1">
      <alignment vertical="center" wrapText="1"/>
    </xf>
    <xf numFmtId="0" fontId="19" fillId="0" borderId="0" xfId="0" applyFont="1" applyFill="1" applyBorder="1" applyAlignment="1">
      <alignment horizontal="center" vertical="top"/>
    </xf>
    <xf numFmtId="167" fontId="19" fillId="0" borderId="0" xfId="0" applyNumberFormat="1" applyFont="1" applyFill="1" applyBorder="1" applyAlignment="1">
      <alignment horizontal="center" vertical="top"/>
    </xf>
    <xf numFmtId="44" fontId="19" fillId="0" borderId="0" xfId="0" applyNumberFormat="1" applyFont="1" applyFill="1" applyBorder="1" applyAlignment="1">
      <alignment horizontal="right" vertical="top"/>
    </xf>
    <xf numFmtId="44" fontId="19" fillId="0" borderId="0" xfId="0" applyNumberFormat="1" applyFont="1" applyFill="1" applyBorder="1" applyAlignment="1">
      <alignment horizontal="right"/>
    </xf>
    <xf numFmtId="167" fontId="18" fillId="0" borderId="1" xfId="0" applyNumberFormat="1" applyFont="1" applyFill="1" applyBorder="1" applyAlignment="1">
      <alignment horizontal="center"/>
    </xf>
    <xf numFmtId="4" fontId="26" fillId="0" borderId="1" xfId="0" applyNumberFormat="1" applyFont="1" applyFill="1" applyBorder="1" applyAlignment="1">
      <alignment horizontal="center"/>
    </xf>
    <xf numFmtId="0" fontId="19" fillId="0" borderId="0" xfId="0" applyFont="1" applyFill="1" applyAlignment="1">
      <alignment horizontal="left" vertical="center" wrapText="1" readingOrder="1"/>
    </xf>
    <xf numFmtId="0" fontId="19" fillId="0" borderId="0" xfId="0" applyFont="1" applyFill="1" applyAlignment="1">
      <alignment horizontal="center" readingOrder="1"/>
    </xf>
    <xf numFmtId="4" fontId="19" fillId="0" borderId="0" xfId="0" applyNumberFormat="1" applyFont="1" applyFill="1" applyAlignment="1">
      <alignment horizontal="right" readingOrder="1"/>
    </xf>
    <xf numFmtId="44" fontId="19" fillId="0" borderId="0" xfId="0" applyNumberFormat="1" applyFont="1" applyFill="1" applyAlignment="1">
      <alignment horizontal="right" readingOrder="1"/>
    </xf>
    <xf numFmtId="4" fontId="19" fillId="0" borderId="1" xfId="0" applyNumberFormat="1" applyFont="1" applyFill="1" applyBorder="1" applyAlignment="1">
      <alignment horizontal="center" vertical="center" readingOrder="1"/>
    </xf>
    <xf numFmtId="0" fontId="19" fillId="0" borderId="0" xfId="0" applyFont="1" applyFill="1" applyAlignment="1">
      <alignment horizontal="left" vertical="center" wrapText="1"/>
    </xf>
    <xf numFmtId="4" fontId="19" fillId="0" borderId="0" xfId="0" applyNumberFormat="1" applyFont="1" applyFill="1" applyAlignment="1">
      <alignment horizontal="right" vertical="center" readingOrder="1"/>
    </xf>
    <xf numFmtId="44" fontId="18" fillId="0" borderId="0" xfId="0" applyNumberFormat="1" applyFont="1" applyFill="1" applyAlignment="1">
      <alignment horizontal="right" readingOrder="1"/>
    </xf>
    <xf numFmtId="0" fontId="19" fillId="0" borderId="0" xfId="0" applyFont="1" applyFill="1" applyAlignment="1">
      <alignment horizontal="left" readingOrder="1"/>
    </xf>
    <xf numFmtId="4" fontId="19" fillId="0" borderId="0" xfId="0" applyNumberFormat="1" applyFont="1" applyFill="1" applyAlignment="1">
      <alignment horizontal="left"/>
    </xf>
    <xf numFmtId="0" fontId="19" fillId="0" borderId="0" xfId="0" applyFont="1" applyFill="1" applyAlignment="1">
      <alignment horizontal="justify" vertical="center" wrapText="1"/>
    </xf>
    <xf numFmtId="0" fontId="19" fillId="0" borderId="0" xfId="0" applyFont="1" applyFill="1" applyAlignment="1">
      <alignment horizontal="justify" vertical="center" wrapText="1" readingOrder="1"/>
    </xf>
    <xf numFmtId="4" fontId="19" fillId="0" borderId="1" xfId="0" applyNumberFormat="1" applyFont="1" applyFill="1" applyBorder="1" applyAlignment="1">
      <alignment horizontal="center" vertical="center" wrapText="1"/>
    </xf>
    <xf numFmtId="0" fontId="24" fillId="0" borderId="0" xfId="0" applyFont="1" applyAlignment="1">
      <alignment vertical="center" wrapText="1"/>
    </xf>
    <xf numFmtId="167" fontId="18" fillId="0" borderId="0" xfId="0" applyNumberFormat="1" applyFont="1" applyAlignment="1">
      <alignment horizontal="center" vertical="top"/>
    </xf>
    <xf numFmtId="4" fontId="19" fillId="0" borderId="0" xfId="0" applyNumberFormat="1" applyFont="1" applyAlignment="1">
      <alignment horizontal="right" vertical="top"/>
    </xf>
    <xf numFmtId="168" fontId="19" fillId="0" borderId="0" xfId="0" applyNumberFormat="1" applyFont="1" applyAlignment="1">
      <alignment horizontal="right" vertical="top"/>
    </xf>
    <xf numFmtId="0" fontId="19" fillId="0" borderId="0" xfId="0" applyFont="1" applyAlignment="1">
      <alignment horizontal="justify" wrapText="1"/>
    </xf>
    <xf numFmtId="0" fontId="19" fillId="0" borderId="1" xfId="0" applyFont="1" applyBorder="1" applyAlignment="1">
      <alignment horizontal="justify" wrapText="1"/>
    </xf>
    <xf numFmtId="0" fontId="7" fillId="0" borderId="0" xfId="4" applyFont="1"/>
    <xf numFmtId="0" fontId="40" fillId="0" borderId="0" xfId="5" applyAlignment="1">
      <alignment vertical="center" wrapText="1"/>
    </xf>
    <xf numFmtId="4" fontId="17" fillId="0" borderId="15" xfId="5" applyNumberFormat="1" applyFont="1" applyBorder="1" applyAlignment="1">
      <alignment horizontal="center" vertical="center" wrapText="1"/>
    </xf>
    <xf numFmtId="0" fontId="43" fillId="0" borderId="15" xfId="5" applyFont="1" applyBorder="1" applyAlignment="1">
      <alignment vertical="center" wrapText="1"/>
    </xf>
    <xf numFmtId="0" fontId="40" fillId="0" borderId="15" xfId="5" applyBorder="1" applyAlignment="1">
      <alignment horizontal="center" vertical="center" wrapText="1"/>
    </xf>
    <xf numFmtId="4" fontId="40" fillId="0" borderId="15" xfId="5" applyNumberFormat="1" applyBorder="1" applyAlignment="1">
      <alignment horizontal="center" vertical="center" wrapText="1"/>
    </xf>
    <xf numFmtId="171" fontId="40" fillId="0" borderId="15" xfId="5" applyNumberFormat="1" applyBorder="1" applyAlignment="1">
      <alignment horizontal="right" vertical="center" wrapText="1"/>
    </xf>
    <xf numFmtId="0" fontId="31" fillId="0" borderId="15" xfId="4" applyFont="1" applyBorder="1" applyAlignment="1">
      <alignment vertical="top" wrapText="1"/>
    </xf>
    <xf numFmtId="0" fontId="40" fillId="0" borderId="15" xfId="4" applyFont="1" applyBorder="1" applyAlignment="1">
      <alignment horizontal="center" vertical="center" wrapText="1"/>
    </xf>
    <xf numFmtId="4" fontId="40" fillId="0" borderId="15" xfId="4" applyNumberFormat="1" applyFont="1" applyBorder="1" applyAlignment="1">
      <alignment horizontal="center" vertical="center" wrapText="1"/>
    </xf>
    <xf numFmtId="0" fontId="40" fillId="0" borderId="0" xfId="4" applyFont="1" applyAlignment="1">
      <alignment vertical="center" wrapText="1"/>
    </xf>
    <xf numFmtId="4" fontId="44" fillId="0" borderId="15" xfId="4" applyNumberFormat="1" applyFont="1" applyBorder="1" applyAlignment="1">
      <alignment horizontal="center" vertical="center" wrapText="1"/>
    </xf>
    <xf numFmtId="0" fontId="45" fillId="6" borderId="15" xfId="5" applyFont="1" applyFill="1" applyBorder="1" applyAlignment="1">
      <alignment horizontal="center" vertical="center" wrapText="1"/>
    </xf>
    <xf numFmtId="0" fontId="45" fillId="6" borderId="15" xfId="5" applyFont="1" applyFill="1" applyBorder="1" applyAlignment="1">
      <alignment vertical="center" wrapText="1"/>
    </xf>
    <xf numFmtId="0" fontId="31" fillId="6" borderId="15" xfId="5" applyFont="1" applyFill="1" applyBorder="1" applyAlignment="1">
      <alignment horizontal="center" vertical="center" wrapText="1"/>
    </xf>
    <xf numFmtId="4" fontId="31" fillId="6" borderId="15" xfId="5" applyNumberFormat="1" applyFont="1" applyFill="1" applyBorder="1" applyAlignment="1">
      <alignment horizontal="center" vertical="center" wrapText="1"/>
    </xf>
    <xf numFmtId="171" fontId="45" fillId="6" borderId="15" xfId="5" applyNumberFormat="1" applyFont="1" applyFill="1" applyBorder="1" applyAlignment="1">
      <alignment horizontal="right" vertical="center" wrapText="1"/>
    </xf>
    <xf numFmtId="0" fontId="46" fillId="0" borderId="15" xfId="4" applyFont="1" applyBorder="1" applyAlignment="1">
      <alignment vertical="top" wrapText="1"/>
    </xf>
    <xf numFmtId="0" fontId="43" fillId="0" borderId="15" xfId="4" applyFont="1" applyBorder="1" applyAlignment="1">
      <alignment vertical="center" wrapText="1"/>
    </xf>
    <xf numFmtId="0" fontId="40" fillId="0" borderId="16" xfId="4" applyFont="1" applyBorder="1" applyAlignment="1">
      <alignment vertical="center" wrapText="1"/>
    </xf>
    <xf numFmtId="0" fontId="40" fillId="0" borderId="17" xfId="4" applyFont="1" applyBorder="1" applyAlignment="1">
      <alignment vertical="center" wrapText="1"/>
    </xf>
    <xf numFmtId="0" fontId="47" fillId="0" borderId="15" xfId="4" applyFont="1" applyBorder="1" applyAlignment="1">
      <alignment vertical="top" wrapText="1"/>
    </xf>
    <xf numFmtId="0" fontId="40" fillId="0" borderId="16" xfId="5" applyBorder="1" applyAlignment="1">
      <alignment vertical="center" wrapText="1"/>
    </xf>
    <xf numFmtId="0" fontId="40" fillId="0" borderId="17" xfId="5" applyBorder="1" applyAlignment="1">
      <alignment vertical="center" wrapText="1"/>
    </xf>
    <xf numFmtId="0" fontId="17" fillId="0" borderId="0" xfId="5" applyFont="1" applyAlignment="1">
      <alignment horizontal="center" vertical="center" wrapText="1"/>
    </xf>
    <xf numFmtId="0" fontId="40" fillId="0" borderId="0" xfId="5" applyAlignment="1">
      <alignment horizontal="center" vertical="center" wrapText="1"/>
    </xf>
    <xf numFmtId="4" fontId="40" fillId="0" borderId="0" xfId="5" applyNumberFormat="1" applyAlignment="1">
      <alignment horizontal="center" vertical="center" wrapText="1"/>
    </xf>
    <xf numFmtId="171" fontId="40" fillId="0" borderId="0" xfId="5" applyNumberFormat="1" applyAlignment="1">
      <alignment horizontal="right" vertical="center" wrapText="1"/>
    </xf>
    <xf numFmtId="0" fontId="40" fillId="0" borderId="15" xfId="4" applyFont="1" applyBorder="1" applyAlignment="1">
      <alignment horizontal="center" wrapText="1"/>
    </xf>
    <xf numFmtId="4" fontId="40" fillId="0" borderId="15" xfId="4" applyNumberFormat="1" applyFont="1" applyBorder="1" applyAlignment="1">
      <alignment horizontal="center" wrapText="1"/>
    </xf>
    <xf numFmtId="0" fontId="40" fillId="0" borderId="15" xfId="4" applyFont="1" applyBorder="1" applyAlignment="1">
      <alignment vertical="top" wrapText="1"/>
    </xf>
    <xf numFmtId="4" fontId="31" fillId="0" borderId="15" xfId="4" applyNumberFormat="1" applyFont="1" applyBorder="1" applyAlignment="1">
      <alignment horizontal="center" wrapText="1"/>
    </xf>
    <xf numFmtId="4" fontId="17" fillId="0" borderId="15" xfId="4" applyNumberFormat="1" applyFont="1" applyBorder="1" applyAlignment="1">
      <alignment horizontal="center" wrapText="1"/>
    </xf>
    <xf numFmtId="4" fontId="48" fillId="0" borderId="15" xfId="4" applyNumberFormat="1" applyFont="1" applyBorder="1" applyAlignment="1">
      <alignment horizontal="center" wrapText="1"/>
    </xf>
    <xf numFmtId="2" fontId="48" fillId="0" borderId="15" xfId="4" applyNumberFormat="1" applyFont="1" applyBorder="1" applyAlignment="1">
      <alignment horizontal="center" wrapText="1"/>
    </xf>
    <xf numFmtId="172" fontId="18" fillId="0" borderId="1" xfId="0" applyNumberFormat="1" applyFont="1" applyBorder="1" applyAlignment="1">
      <alignment horizontal="right" readingOrder="1"/>
    </xf>
    <xf numFmtId="172" fontId="18" fillId="0" borderId="0" xfId="0" applyNumberFormat="1" applyFont="1" applyBorder="1" applyAlignment="1">
      <alignment horizontal="right" readingOrder="1"/>
    </xf>
    <xf numFmtId="172" fontId="18" fillId="4" borderId="7" xfId="0" applyNumberFormat="1" applyFont="1" applyFill="1" applyBorder="1" applyAlignment="1">
      <alignment horizontal="right" vertical="center" readingOrder="1"/>
    </xf>
    <xf numFmtId="172" fontId="18" fillId="3" borderId="7" xfId="0" applyNumberFormat="1" applyFont="1" applyFill="1" applyBorder="1" applyAlignment="1">
      <alignment horizontal="right" readingOrder="1"/>
    </xf>
    <xf numFmtId="0" fontId="18" fillId="5" borderId="2" xfId="0" applyFont="1" applyFill="1" applyBorder="1" applyAlignment="1">
      <alignment horizontal="left" vertical="center" wrapText="1"/>
    </xf>
    <xf numFmtId="173" fontId="18" fillId="5" borderId="2" xfId="0" applyNumberFormat="1" applyFont="1" applyFill="1" applyBorder="1" applyAlignment="1">
      <alignment horizontal="center" vertical="center"/>
    </xf>
    <xf numFmtId="167" fontId="22" fillId="0" borderId="0" xfId="0" applyNumberFormat="1" applyFont="1" applyAlignment="1">
      <alignment horizontal="center"/>
    </xf>
    <xf numFmtId="173" fontId="57" fillId="0" borderId="0" xfId="0" applyNumberFormat="1" applyFont="1" applyAlignment="1">
      <alignment horizontal="center"/>
    </xf>
    <xf numFmtId="174" fontId="19" fillId="0" borderId="0" xfId="0" applyNumberFormat="1" applyFont="1" applyAlignment="1">
      <alignment horizontal="right"/>
    </xf>
    <xf numFmtId="0" fontId="19" fillId="0" borderId="0" xfId="0" applyFont="1" applyAlignment="1">
      <alignment horizontal="left" vertical="top" wrapText="1"/>
    </xf>
    <xf numFmtId="173" fontId="19" fillId="0" borderId="0" xfId="0" applyNumberFormat="1" applyFont="1" applyAlignment="1">
      <alignment horizontal="center"/>
    </xf>
    <xf numFmtId="175" fontId="19" fillId="0" borderId="1" xfId="0" applyNumberFormat="1" applyFont="1" applyBorder="1" applyAlignment="1">
      <alignment horizontal="center"/>
    </xf>
    <xf numFmtId="4" fontId="19" fillId="0" borderId="1" xfId="0" applyNumberFormat="1" applyFont="1" applyBorder="1" applyAlignment="1">
      <alignment horizontal="right" vertical="center"/>
    </xf>
    <xf numFmtId="4" fontId="18" fillId="0" borderId="0" xfId="0" applyNumberFormat="1" applyFont="1" applyAlignment="1">
      <alignment horizontal="center" vertical="center"/>
    </xf>
    <xf numFmtId="168" fontId="19" fillId="0" borderId="0" xfId="0" applyNumberFormat="1" applyFont="1"/>
    <xf numFmtId="167" fontId="18" fillId="5" borderId="2" xfId="0" applyNumberFormat="1" applyFont="1" applyFill="1" applyBorder="1" applyAlignment="1">
      <alignment horizontal="center" vertical="center"/>
    </xf>
    <xf numFmtId="0" fontId="17" fillId="0" borderId="15" xfId="4" applyFont="1" applyBorder="1" applyAlignment="1">
      <alignment horizontal="center" vertical="center" wrapText="1"/>
    </xf>
    <xf numFmtId="0" fontId="17" fillId="0" borderId="15" xfId="5" applyFont="1" applyBorder="1" applyAlignment="1">
      <alignment horizontal="center" vertical="center" wrapText="1"/>
    </xf>
    <xf numFmtId="0" fontId="43" fillId="0" borderId="15" xfId="5" applyFont="1" applyBorder="1" applyAlignment="1">
      <alignment horizontal="center" vertical="center" wrapText="1"/>
    </xf>
    <xf numFmtId="0" fontId="17" fillId="0" borderId="15" xfId="0" applyFont="1" applyBorder="1" applyAlignment="1">
      <alignment horizontal="center" vertical="center" wrapText="1"/>
    </xf>
    <xf numFmtId="0" fontId="40" fillId="0" borderId="15" xfId="4" applyFont="1" applyBorder="1" applyAlignment="1">
      <alignment horizontal="left" vertical="top" wrapText="1"/>
    </xf>
    <xf numFmtId="4" fontId="58" fillId="0" borderId="0" xfId="0" applyNumberFormat="1" applyFont="1" applyAlignment="1">
      <alignment horizontal="center" vertical="center" wrapText="1"/>
    </xf>
    <xf numFmtId="0" fontId="58" fillId="0" borderId="0" xfId="0" applyFont="1" applyAlignment="1">
      <alignment horizontal="center" vertical="center" wrapText="1"/>
    </xf>
    <xf numFmtId="4" fontId="40" fillId="7" borderId="15" xfId="4" applyNumberFormat="1" applyFont="1" applyFill="1" applyBorder="1" applyAlignment="1">
      <alignment horizontal="center" wrapText="1"/>
    </xf>
    <xf numFmtId="4" fontId="17" fillId="7" borderId="15" xfId="4" applyNumberFormat="1" applyFont="1" applyFill="1" applyBorder="1" applyAlignment="1">
      <alignment horizontal="center" wrapText="1"/>
    </xf>
    <xf numFmtId="0" fontId="40" fillId="7" borderId="0" xfId="5" applyFill="1" applyAlignment="1">
      <alignment vertical="center" wrapText="1"/>
    </xf>
    <xf numFmtId="0" fontId="7" fillId="9" borderId="0" xfId="4" applyFont="1" applyFill="1"/>
    <xf numFmtId="0" fontId="19" fillId="0" borderId="0" xfId="8" applyFont="1" applyFill="1" applyBorder="1" applyAlignment="1">
      <alignment horizontal="left" vertical="top" wrapText="1"/>
    </xf>
    <xf numFmtId="0" fontId="18" fillId="0" borderId="0" xfId="8" applyFont="1" applyFill="1" applyBorder="1" applyAlignment="1">
      <alignment horizontal="center" vertical="top"/>
    </xf>
    <xf numFmtId="0" fontId="16" fillId="0" borderId="0" xfId="0" applyFont="1" applyBorder="1" applyAlignment="1">
      <alignment horizontal="left" vertical="center"/>
    </xf>
    <xf numFmtId="0" fontId="12" fillId="0" borderId="0" xfId="0" applyFont="1" applyBorder="1" applyAlignment="1">
      <alignment horizontal="left" vertical="center"/>
    </xf>
    <xf numFmtId="0" fontId="43" fillId="0" borderId="15" xfId="5" applyFont="1" applyBorder="1" applyAlignment="1">
      <alignment horizontal="center" vertical="center" wrapText="1"/>
    </xf>
    <xf numFmtId="0" fontId="42" fillId="8" borderId="15" xfId="4" applyFont="1" applyFill="1" applyBorder="1" applyAlignment="1">
      <alignment horizontal="center" vertical="center" wrapText="1"/>
    </xf>
    <xf numFmtId="0" fontId="17" fillId="0" borderId="15" xfId="5" applyFont="1" applyBorder="1" applyAlignment="1">
      <alignment horizontal="center" vertical="center" wrapText="1"/>
    </xf>
    <xf numFmtId="0" fontId="45" fillId="0" borderId="15" xfId="5" applyFont="1" applyBorder="1" applyAlignment="1">
      <alignment horizontal="center" vertical="center" wrapText="1"/>
    </xf>
    <xf numFmtId="0" fontId="17" fillId="0" borderId="15" xfId="4" applyFont="1" applyBorder="1" applyAlignment="1">
      <alignment horizontal="center" vertical="center" wrapText="1"/>
    </xf>
    <xf numFmtId="0" fontId="16" fillId="0" borderId="0" xfId="0" applyFont="1" applyAlignment="1">
      <alignment horizontal="left" vertical="center"/>
    </xf>
    <xf numFmtId="0" fontId="12" fillId="0" borderId="0" xfId="0" applyFont="1" applyAlignment="1">
      <alignment horizontal="left" vertical="center"/>
    </xf>
    <xf numFmtId="0" fontId="13" fillId="0" borderId="0" xfId="0" applyFont="1" applyFill="1" applyAlignment="1">
      <alignment horizontal="center" vertical="center" wrapText="1"/>
    </xf>
  </cellXfs>
  <cellStyles count="36">
    <cellStyle name="Currency 2" xfId="35"/>
    <cellStyle name="Excel Built-in Explanatory Text" xfId="8"/>
    <cellStyle name="Heading" xfId="9"/>
    <cellStyle name="Heading1" xfId="10"/>
    <cellStyle name="Normal 10 2 2" xfId="13"/>
    <cellStyle name="Normal 2" xfId="4"/>
    <cellStyle name="Normal 2 2" xfId="5"/>
    <cellStyle name="Normal 2 3" xfId="16"/>
    <cellStyle name="Normal 3" xfId="6"/>
    <cellStyle name="Normal 3 2" xfId="29"/>
    <cellStyle name="Normal 4" xfId="14"/>
    <cellStyle name="Normal 5" xfId="7"/>
    <cellStyle name="Normalno" xfId="0" builtinId="0"/>
    <cellStyle name="Normalno 2" xfId="17"/>
    <cellStyle name="Normalno 2 2" xfId="19"/>
    <cellStyle name="Normalno 3" xfId="24"/>
    <cellStyle name="Normalno 3 10" xfId="26"/>
    <cellStyle name="Normalno 3 4 2 2 3" xfId="27"/>
    <cellStyle name="Normalno 3 9" xfId="25"/>
    <cellStyle name="Normalno 6" xfId="18"/>
    <cellStyle name="Normalno 7 5" xfId="28"/>
    <cellStyle name="Obično 17" xfId="23"/>
    <cellStyle name="Obično 2" xfId="3"/>
    <cellStyle name="Obično 2 10" xfId="31"/>
    <cellStyle name="Obično 2 2" xfId="20"/>
    <cellStyle name="Obično 2 2 2 10" xfId="33"/>
    <cellStyle name="Obično 3" xfId="22"/>
    <cellStyle name="Obično 3 2 3" xfId="15"/>
    <cellStyle name="Obično 35 4" xfId="30"/>
    <cellStyle name="Obično 38" xfId="21"/>
    <cellStyle name="Obično 46" xfId="34"/>
    <cellStyle name="Obično_A.13.2.Tabelarni iskaz_AS" xfId="2"/>
    <cellStyle name="Result" xfId="11"/>
    <cellStyle name="Result2" xfId="12"/>
    <cellStyle name="Zarez" xfId="1" builtinId="3"/>
    <cellStyle name="Zarez 19" xfId="3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2419350</xdr:colOff>
      <xdr:row>48</xdr:row>
      <xdr:rowOff>0</xdr:rowOff>
    </xdr:from>
    <xdr:to>
      <xdr:col>2</xdr:col>
      <xdr:colOff>2514600</xdr:colOff>
      <xdr:row>49</xdr:row>
      <xdr:rowOff>77444</xdr:rowOff>
    </xdr:to>
    <xdr:sp macro="" textlink="">
      <xdr:nvSpPr>
        <xdr:cNvPr id="4034" name="Text Box 1659">
          <a:extLst>
            <a:ext uri="{FF2B5EF4-FFF2-40B4-BE49-F238E27FC236}">
              <a16:creationId xmlns="" xmlns:a16="http://schemas.microsoft.com/office/drawing/2014/main" id="{B6C69EFA-2008-400A-9961-00E6A733997E}"/>
            </a:ext>
          </a:extLst>
        </xdr:cNvPr>
        <xdr:cNvSpPr txBox="1">
          <a:spLocks noChangeArrowheads="1"/>
        </xdr:cNvSpPr>
      </xdr:nvSpPr>
      <xdr:spPr bwMode="auto">
        <a:xfrm>
          <a:off x="3200400" y="9153525"/>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2419350</xdr:colOff>
      <xdr:row>26</xdr:row>
      <xdr:rowOff>0</xdr:rowOff>
    </xdr:from>
    <xdr:to>
      <xdr:col>2</xdr:col>
      <xdr:colOff>2514600</xdr:colOff>
      <xdr:row>27</xdr:row>
      <xdr:rowOff>60877</xdr:rowOff>
    </xdr:to>
    <xdr:sp macro="" textlink="">
      <xdr:nvSpPr>
        <xdr:cNvPr id="2" name="Text Box 1659">
          <a:extLst>
            <a:ext uri="{FF2B5EF4-FFF2-40B4-BE49-F238E27FC236}">
              <a16:creationId xmlns="" xmlns:a16="http://schemas.microsoft.com/office/drawing/2014/main" id="{2D8F9772-5B50-4D58-8816-F307EB3AF540}"/>
            </a:ext>
          </a:extLst>
        </xdr:cNvPr>
        <xdr:cNvSpPr txBox="1">
          <a:spLocks noChangeArrowheads="1"/>
        </xdr:cNvSpPr>
      </xdr:nvSpPr>
      <xdr:spPr bwMode="auto">
        <a:xfrm>
          <a:off x="3409950" y="4886325"/>
          <a:ext cx="95250" cy="222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WATMONT\VIII%20OKONCANA%20BOGDANOVC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My%20Documents\My%20Documents\Ivo%20Turkalj\ELEKTROINSTALACIJE2000\UZORAK_ZA%20_SITUACIJ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WINDOWS\TEMP\slakovci-vatrogasni%20d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Osn-Pod"/>
      <sheetName val="Kuce"/>
      <sheetName val="Evid"/>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Podaci"/>
      <sheetName val="Baza"/>
      <sheetName val="Kuce"/>
      <sheetName val="Pr-Sit"/>
      <sheetName val="Situacija"/>
      <sheetName val="Evi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6"/>
      <sheetName val="Module5"/>
      <sheetName val="Module4"/>
      <sheetName val="Module3"/>
      <sheetName val="Module1"/>
      <sheetName val="Nap"/>
      <sheetName val="Osn-Pod"/>
      <sheetName val="Dokaz"/>
      <sheetName val="Trosk"/>
      <sheetName val="Korice"/>
      <sheetName val="Sadrzaj"/>
      <sheetName val="Naslov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theme="4" tint="0.59999389629810485"/>
  </sheetPr>
  <dimension ref="A1:J583"/>
  <sheetViews>
    <sheetView showZeros="0" view="pageBreakPreview" zoomScale="115" zoomScaleNormal="115" zoomScaleSheetLayoutView="115" workbookViewId="0">
      <pane ySplit="7" topLeftCell="A379" activePane="bottomLeft" state="frozen"/>
      <selection pane="bottomLeft" activeCell="H382" sqref="H382"/>
    </sheetView>
  </sheetViews>
  <sheetFormatPr defaultColWidth="9" defaultRowHeight="11.25"/>
  <cols>
    <col min="1" max="1" width="6" style="22" customWidth="1"/>
    <col min="2" max="2" width="6.5546875" style="22" customWidth="1"/>
    <col min="3" max="3" width="47.77734375" style="23" customWidth="1"/>
    <col min="4" max="4" width="4.21875" style="20" customWidth="1"/>
    <col min="5" max="5" width="8.21875" style="33" customWidth="1"/>
    <col min="6" max="6" width="7.6640625" style="21" customWidth="1"/>
    <col min="7" max="7" width="11.6640625" style="37" customWidth="1"/>
    <col min="8" max="8" width="12.6640625" style="10" customWidth="1"/>
    <col min="9" max="16384" width="9" style="1"/>
  </cols>
  <sheetData>
    <row r="1" spans="1:8">
      <c r="A1" s="13" t="s">
        <v>90</v>
      </c>
      <c r="B1" s="11"/>
      <c r="C1" s="30" t="s">
        <v>159</v>
      </c>
      <c r="D1" s="19"/>
      <c r="E1" s="31"/>
    </row>
    <row r="2" spans="1:8">
      <c r="A2" s="13"/>
      <c r="B2" s="11"/>
      <c r="C2" s="36" t="s">
        <v>160</v>
      </c>
      <c r="D2" s="19"/>
      <c r="E2" s="31"/>
    </row>
    <row r="3" spans="1:8" ht="11.25" customHeight="1">
      <c r="A3" s="12" t="s">
        <v>51</v>
      </c>
      <c r="B3" s="11"/>
      <c r="C3" s="17" t="s">
        <v>84</v>
      </c>
      <c r="D3" s="19"/>
      <c r="E3" s="31"/>
    </row>
    <row r="4" spans="1:8" ht="4.5" customHeight="1"/>
    <row r="5" spans="1:8" ht="12.75" customHeight="1">
      <c r="A5" s="599"/>
      <c r="B5" s="600"/>
      <c r="C5" s="600"/>
      <c r="D5" s="6"/>
      <c r="E5" s="32"/>
      <c r="F5" s="18"/>
      <c r="G5" s="38"/>
    </row>
    <row r="6" spans="1:8" ht="6.75" customHeight="1" thickBot="1"/>
    <row r="7" spans="1:8" s="3" customFormat="1" ht="40.5" customHeight="1" thickBot="1">
      <c r="A7" s="387" t="s">
        <v>74</v>
      </c>
      <c r="B7" s="388" t="s">
        <v>75</v>
      </c>
      <c r="C7" s="389" t="s">
        <v>62</v>
      </c>
      <c r="D7" s="390" t="s">
        <v>76</v>
      </c>
      <c r="E7" s="390" t="s">
        <v>43</v>
      </c>
      <c r="F7" s="390"/>
      <c r="G7" s="391"/>
      <c r="H7" s="7"/>
    </row>
    <row r="8" spans="1:8" s="2" customFormat="1" ht="12">
      <c r="A8" s="40"/>
      <c r="B8" s="40"/>
      <c r="C8" s="41"/>
      <c r="D8" s="42"/>
      <c r="E8" s="43"/>
      <c r="F8" s="44"/>
      <c r="G8" s="45"/>
      <c r="H8" s="8"/>
    </row>
    <row r="9" spans="1:8" s="2" customFormat="1" ht="12" customHeight="1">
      <c r="A9" s="598" t="s">
        <v>566</v>
      </c>
      <c r="B9" s="598"/>
      <c r="C9" s="598"/>
      <c r="D9" s="598"/>
      <c r="E9" s="598"/>
      <c r="F9" s="598"/>
      <c r="G9" s="598"/>
      <c r="H9" s="8"/>
    </row>
    <row r="10" spans="1:8" s="2" customFormat="1" ht="44.25" customHeight="1">
      <c r="A10" s="597" t="s">
        <v>567</v>
      </c>
      <c r="B10" s="597"/>
      <c r="C10" s="597"/>
      <c r="D10" s="597"/>
      <c r="E10" s="597"/>
      <c r="F10" s="597"/>
      <c r="G10" s="597"/>
      <c r="H10" s="8"/>
    </row>
    <row r="11" spans="1:8" s="2" customFormat="1" ht="108.75" customHeight="1">
      <c r="A11" s="597" t="s">
        <v>568</v>
      </c>
      <c r="B11" s="597"/>
      <c r="C11" s="597"/>
      <c r="D11" s="597"/>
      <c r="E11" s="597"/>
      <c r="F11" s="597"/>
      <c r="G11" s="597"/>
      <c r="H11" s="8"/>
    </row>
    <row r="12" spans="1:8" s="2" customFormat="1" ht="44.25" customHeight="1">
      <c r="A12" s="597" t="s">
        <v>569</v>
      </c>
      <c r="B12" s="597"/>
      <c r="C12" s="597"/>
      <c r="D12" s="597"/>
      <c r="E12" s="597"/>
      <c r="F12" s="597"/>
      <c r="G12" s="597"/>
      <c r="H12" s="8"/>
    </row>
    <row r="13" spans="1:8" s="2" customFormat="1" ht="33" customHeight="1">
      <c r="A13" s="597" t="s">
        <v>570</v>
      </c>
      <c r="B13" s="597"/>
      <c r="C13" s="597"/>
      <c r="D13" s="597"/>
      <c r="E13" s="597"/>
      <c r="F13" s="597"/>
      <c r="G13" s="597"/>
      <c r="H13" s="8"/>
    </row>
    <row r="14" spans="1:8" s="2" customFormat="1" ht="60" customHeight="1">
      <c r="A14" s="597" t="s">
        <v>571</v>
      </c>
      <c r="B14" s="597"/>
      <c r="C14" s="597"/>
      <c r="D14" s="597"/>
      <c r="E14" s="597"/>
      <c r="F14" s="597"/>
      <c r="G14" s="597"/>
      <c r="H14" s="8"/>
    </row>
    <row r="15" spans="1:8" s="2" customFormat="1" ht="81" customHeight="1">
      <c r="A15" s="597" t="s">
        <v>572</v>
      </c>
      <c r="B15" s="597"/>
      <c r="C15" s="597"/>
      <c r="D15" s="597"/>
      <c r="E15" s="597"/>
      <c r="F15" s="597"/>
      <c r="G15" s="597"/>
      <c r="H15" s="8"/>
    </row>
    <row r="16" spans="1:8" s="2" customFormat="1" ht="132" customHeight="1">
      <c r="A16" s="597" t="s">
        <v>573</v>
      </c>
      <c r="B16" s="597"/>
      <c r="C16" s="597"/>
      <c r="D16" s="597"/>
      <c r="E16" s="597"/>
      <c r="F16" s="597"/>
      <c r="G16" s="597"/>
      <c r="H16" s="8"/>
    </row>
    <row r="17" spans="1:8" s="2" customFormat="1" ht="60.75" customHeight="1">
      <c r="A17" s="597" t="s">
        <v>574</v>
      </c>
      <c r="B17" s="597"/>
      <c r="C17" s="597"/>
      <c r="D17" s="597"/>
      <c r="E17" s="597"/>
      <c r="F17" s="597"/>
      <c r="G17" s="597"/>
      <c r="H17" s="8"/>
    </row>
    <row r="18" spans="1:8" s="2" customFormat="1" ht="72.75" customHeight="1">
      <c r="A18" s="597" t="s">
        <v>575</v>
      </c>
      <c r="B18" s="597"/>
      <c r="C18" s="597"/>
      <c r="D18" s="597"/>
      <c r="E18" s="597"/>
      <c r="F18" s="597"/>
      <c r="G18" s="597"/>
      <c r="H18" s="8"/>
    </row>
    <row r="19" spans="1:8" s="2" customFormat="1" ht="57.75" customHeight="1">
      <c r="A19" s="597" t="s">
        <v>576</v>
      </c>
      <c r="B19" s="597"/>
      <c r="C19" s="597"/>
      <c r="D19" s="597"/>
      <c r="E19" s="597"/>
      <c r="F19" s="597"/>
      <c r="G19" s="597"/>
      <c r="H19" s="8"/>
    </row>
    <row r="20" spans="1:8" s="2" customFormat="1" ht="72" customHeight="1">
      <c r="A20" s="597" t="s">
        <v>577</v>
      </c>
      <c r="B20" s="597"/>
      <c r="C20" s="597"/>
      <c r="D20" s="597"/>
      <c r="E20" s="597"/>
      <c r="F20" s="597"/>
      <c r="G20" s="597"/>
      <c r="H20" s="8"/>
    </row>
    <row r="21" spans="1:8" s="2" customFormat="1" ht="75" customHeight="1">
      <c r="A21" s="597" t="s">
        <v>578</v>
      </c>
      <c r="B21" s="597"/>
      <c r="C21" s="597"/>
      <c r="D21" s="597"/>
      <c r="E21" s="597"/>
      <c r="F21" s="597"/>
      <c r="G21" s="597"/>
      <c r="H21" s="8"/>
    </row>
    <row r="22" spans="1:8" s="2" customFormat="1" ht="45.75" customHeight="1">
      <c r="A22" s="597" t="s">
        <v>579</v>
      </c>
      <c r="B22" s="597"/>
      <c r="C22" s="597"/>
      <c r="D22" s="597"/>
      <c r="E22" s="597"/>
      <c r="F22" s="597"/>
      <c r="G22" s="597"/>
      <c r="H22" s="8"/>
    </row>
    <row r="23" spans="1:8" s="2" customFormat="1" ht="36" customHeight="1">
      <c r="A23" s="597" t="s">
        <v>580</v>
      </c>
      <c r="B23" s="597"/>
      <c r="C23" s="597"/>
      <c r="D23" s="597"/>
      <c r="E23" s="597"/>
      <c r="F23" s="597"/>
      <c r="G23" s="597"/>
      <c r="H23" s="8"/>
    </row>
    <row r="24" spans="1:8" s="2" customFormat="1" ht="33" customHeight="1">
      <c r="A24" s="597" t="s">
        <v>581</v>
      </c>
      <c r="B24" s="597"/>
      <c r="C24" s="597"/>
      <c r="D24" s="597"/>
      <c r="E24" s="597"/>
      <c r="F24" s="597"/>
      <c r="G24" s="597"/>
      <c r="H24" s="8"/>
    </row>
    <row r="25" spans="1:8" s="2" customFormat="1" ht="58.5" customHeight="1" thickBot="1">
      <c r="A25" s="597" t="s">
        <v>582</v>
      </c>
      <c r="B25" s="597"/>
      <c r="C25" s="597"/>
      <c r="D25" s="597"/>
      <c r="E25" s="597"/>
      <c r="F25" s="597"/>
      <c r="G25" s="597"/>
      <c r="H25" s="8"/>
    </row>
    <row r="26" spans="1:8" s="2" customFormat="1" ht="12.75" thickBot="1">
      <c r="A26" s="40"/>
      <c r="B26" s="40"/>
      <c r="C26" s="41"/>
      <c r="D26" s="42"/>
      <c r="E26" s="43"/>
      <c r="F26" s="44"/>
      <c r="G26" s="45"/>
      <c r="H26" s="8"/>
    </row>
    <row r="27" spans="1:8" s="5" customFormat="1" ht="15" customHeight="1" thickBot="1">
      <c r="A27" s="399" t="s">
        <v>92</v>
      </c>
      <c r="B27" s="425"/>
      <c r="C27" s="400" t="s">
        <v>78</v>
      </c>
      <c r="D27" s="401"/>
      <c r="E27" s="402"/>
      <c r="F27" s="403"/>
      <c r="G27" s="404"/>
      <c r="H27" s="9"/>
    </row>
    <row r="28" spans="1:8" s="2" customFormat="1" ht="12">
      <c r="A28" s="46"/>
      <c r="B28" s="46"/>
      <c r="C28" s="47"/>
      <c r="D28" s="48"/>
      <c r="E28" s="49"/>
      <c r="F28" s="50"/>
      <c r="G28" s="51"/>
      <c r="H28" s="8"/>
    </row>
    <row r="29" spans="1:8" s="4" customFormat="1" ht="16.5" customHeight="1">
      <c r="A29" s="46"/>
      <c r="B29" s="46" t="s">
        <v>65</v>
      </c>
      <c r="C29" s="146" t="s">
        <v>64</v>
      </c>
      <c r="D29" s="52"/>
      <c r="E29" s="49"/>
      <c r="F29" s="53"/>
      <c r="G29" s="51"/>
      <c r="H29" s="9"/>
    </row>
    <row r="30" spans="1:8" s="4" customFormat="1" ht="16.5" customHeight="1">
      <c r="A30" s="46" t="s">
        <v>10</v>
      </c>
      <c r="B30" s="46" t="s">
        <v>169</v>
      </c>
      <c r="C30" s="146" t="s">
        <v>52</v>
      </c>
      <c r="D30" s="52"/>
      <c r="E30" s="49"/>
      <c r="F30" s="53"/>
      <c r="G30" s="51"/>
      <c r="H30" s="9"/>
    </row>
    <row r="31" spans="1:8" s="4" customFormat="1" ht="96" customHeight="1">
      <c r="A31" s="54"/>
      <c r="B31" s="55"/>
      <c r="C31" s="99" t="s">
        <v>45</v>
      </c>
      <c r="D31" s="54"/>
      <c r="E31" s="56"/>
      <c r="F31" s="57"/>
      <c r="G31" s="58"/>
      <c r="H31" s="9"/>
    </row>
    <row r="32" spans="1:8" s="4" customFormat="1" ht="15" customHeight="1">
      <c r="A32" s="59"/>
      <c r="B32" s="59"/>
      <c r="C32" s="81" t="s">
        <v>73</v>
      </c>
      <c r="D32" s="52"/>
      <c r="E32" s="49"/>
      <c r="F32" s="53"/>
      <c r="G32" s="51"/>
      <c r="H32" s="9"/>
    </row>
    <row r="33" spans="1:8" s="4" customFormat="1" ht="15" customHeight="1">
      <c r="A33" s="60" t="s">
        <v>8</v>
      </c>
      <c r="B33" s="60"/>
      <c r="C33" s="247" t="s">
        <v>53</v>
      </c>
      <c r="D33" s="61" t="s">
        <v>110</v>
      </c>
      <c r="E33" s="104">
        <v>1.5</v>
      </c>
      <c r="F33" s="62"/>
      <c r="G33" s="570">
        <f>E33*F33</f>
        <v>0</v>
      </c>
      <c r="H33" s="9"/>
    </row>
    <row r="34" spans="1:8" s="2" customFormat="1" ht="12">
      <c r="A34" s="64"/>
      <c r="B34" s="64"/>
      <c r="C34" s="65"/>
      <c r="D34" s="66"/>
      <c r="E34" s="67"/>
      <c r="F34" s="68"/>
      <c r="G34" s="69"/>
      <c r="H34" s="8"/>
    </row>
    <row r="35" spans="1:8" s="4" customFormat="1" ht="14.25" customHeight="1">
      <c r="A35" s="46"/>
      <c r="B35" s="46" t="s">
        <v>100</v>
      </c>
      <c r="C35" s="146" t="s">
        <v>99</v>
      </c>
      <c r="D35" s="52"/>
      <c r="E35" s="49"/>
      <c r="F35" s="53"/>
      <c r="G35" s="51"/>
      <c r="H35" s="9"/>
    </row>
    <row r="36" spans="1:8" s="4" customFormat="1" ht="14.25" customHeight="1">
      <c r="A36" s="46" t="s">
        <v>9</v>
      </c>
      <c r="B36" s="46" t="s">
        <v>168</v>
      </c>
      <c r="C36" s="146" t="s">
        <v>101</v>
      </c>
      <c r="D36" s="52"/>
      <c r="E36" s="49"/>
      <c r="F36" s="53"/>
      <c r="G36" s="51"/>
      <c r="H36" s="9"/>
    </row>
    <row r="37" spans="1:8" s="4" customFormat="1" ht="90.75" customHeight="1">
      <c r="A37" s="59"/>
      <c r="B37" s="59"/>
      <c r="C37" s="99" t="s">
        <v>130</v>
      </c>
      <c r="D37" s="52"/>
      <c r="E37" s="49"/>
      <c r="F37" s="53"/>
      <c r="G37" s="51"/>
      <c r="H37" s="9"/>
    </row>
    <row r="38" spans="1:8" s="4" customFormat="1" ht="21.75" customHeight="1">
      <c r="A38" s="59"/>
      <c r="B38" s="59"/>
      <c r="C38" s="81" t="s">
        <v>73</v>
      </c>
      <c r="D38" s="52"/>
      <c r="E38" s="49"/>
      <c r="F38" s="53"/>
      <c r="G38" s="51"/>
      <c r="H38" s="9"/>
    </row>
    <row r="39" spans="1:8" s="4" customFormat="1" ht="30.75" customHeight="1">
      <c r="A39" s="59" t="s">
        <v>12</v>
      </c>
      <c r="B39" s="59"/>
      <c r="C39" s="99" t="s">
        <v>57</v>
      </c>
      <c r="D39" s="70" t="s">
        <v>55</v>
      </c>
      <c r="E39" s="107">
        <v>850</v>
      </c>
      <c r="F39" s="71"/>
      <c r="G39" s="571">
        <f>E39*F39</f>
        <v>0</v>
      </c>
      <c r="H39" s="9"/>
    </row>
    <row r="40" spans="1:8" s="4" customFormat="1" ht="40.5" customHeight="1">
      <c r="A40" s="59" t="s">
        <v>11</v>
      </c>
      <c r="B40" s="59"/>
      <c r="C40" s="81" t="s">
        <v>85</v>
      </c>
      <c r="D40" s="82" t="s">
        <v>63</v>
      </c>
      <c r="E40" s="107">
        <v>10</v>
      </c>
      <c r="F40" s="84"/>
      <c r="G40" s="571">
        <f t="shared" ref="G40:G48" si="0">E40*F40</f>
        <v>0</v>
      </c>
      <c r="H40" s="9"/>
    </row>
    <row r="41" spans="1:8" s="4" customFormat="1" ht="38.25" customHeight="1">
      <c r="A41" s="73" t="s">
        <v>13</v>
      </c>
      <c r="B41" s="60"/>
      <c r="C41" s="247" t="s">
        <v>86</v>
      </c>
      <c r="D41" s="137" t="s">
        <v>63</v>
      </c>
      <c r="E41" s="104">
        <v>5</v>
      </c>
      <c r="F41" s="138"/>
      <c r="G41" s="570">
        <f t="shared" si="0"/>
        <v>0</v>
      </c>
      <c r="H41" s="9"/>
    </row>
    <row r="42" spans="1:8" s="2" customFormat="1" ht="12">
      <c r="A42" s="64"/>
      <c r="B42" s="64"/>
      <c r="C42" s="75"/>
      <c r="D42" s="66"/>
      <c r="E42" s="67"/>
      <c r="F42" s="68"/>
      <c r="G42" s="51"/>
      <c r="H42" s="8"/>
    </row>
    <row r="43" spans="1:8" s="4" customFormat="1" ht="30" customHeight="1">
      <c r="A43" s="46" t="s">
        <v>14</v>
      </c>
      <c r="B43" s="46" t="s">
        <v>183</v>
      </c>
      <c r="C43" s="423" t="s">
        <v>153</v>
      </c>
      <c r="D43" s="76"/>
      <c r="E43" s="77"/>
      <c r="F43" s="78"/>
      <c r="G43" s="51"/>
      <c r="H43" s="9"/>
    </row>
    <row r="44" spans="1:8" s="4" customFormat="1" ht="105.75" customHeight="1">
      <c r="A44" s="55"/>
      <c r="B44" s="55"/>
      <c r="C44" s="99" t="s">
        <v>88</v>
      </c>
      <c r="D44" s="52"/>
      <c r="E44" s="49"/>
      <c r="F44" s="53"/>
      <c r="G44" s="51"/>
      <c r="H44" s="9"/>
    </row>
    <row r="45" spans="1:8" s="4" customFormat="1" ht="45.75" customHeight="1">
      <c r="A45" s="59"/>
      <c r="B45" s="59"/>
      <c r="C45" s="99" t="s">
        <v>122</v>
      </c>
      <c r="D45" s="52"/>
      <c r="E45" s="49"/>
      <c r="F45" s="53"/>
      <c r="G45" s="51"/>
      <c r="H45" s="9"/>
    </row>
    <row r="46" spans="1:8" s="4" customFormat="1" ht="15.75" customHeight="1">
      <c r="A46" s="59"/>
      <c r="B46" s="59"/>
      <c r="C46" s="99" t="s">
        <v>73</v>
      </c>
      <c r="D46" s="70"/>
      <c r="E46" s="49"/>
      <c r="F46" s="71"/>
      <c r="G46" s="51"/>
      <c r="H46" s="9"/>
    </row>
    <row r="47" spans="1:8" s="4" customFormat="1" ht="34.5" customHeight="1">
      <c r="A47" s="59" t="s">
        <v>141</v>
      </c>
      <c r="B47" s="59"/>
      <c r="C47" s="99" t="s">
        <v>46</v>
      </c>
      <c r="D47" s="82" t="s">
        <v>137</v>
      </c>
      <c r="E47" s="107">
        <v>30</v>
      </c>
      <c r="F47" s="71"/>
      <c r="G47" s="571">
        <f t="shared" si="0"/>
        <v>0</v>
      </c>
      <c r="H47" s="9"/>
    </row>
    <row r="48" spans="1:8" s="4" customFormat="1" ht="80.25" customHeight="1">
      <c r="A48" s="60" t="s">
        <v>47</v>
      </c>
      <c r="B48" s="60"/>
      <c r="C48" s="422" t="s">
        <v>394</v>
      </c>
      <c r="D48" s="74" t="s">
        <v>137</v>
      </c>
      <c r="E48" s="104">
        <v>30</v>
      </c>
      <c r="F48" s="62"/>
      <c r="G48" s="570">
        <f t="shared" si="0"/>
        <v>0</v>
      </c>
      <c r="H48" s="9"/>
    </row>
    <row r="49" spans="1:8" s="4" customFormat="1" ht="12">
      <c r="A49" s="79"/>
      <c r="B49" s="80"/>
      <c r="C49" s="81"/>
      <c r="D49" s="82"/>
      <c r="E49" s="83"/>
      <c r="F49" s="84"/>
      <c r="G49" s="85"/>
      <c r="H49" s="9"/>
    </row>
    <row r="50" spans="1:8" s="2" customFormat="1" ht="18" customHeight="1">
      <c r="A50" s="46" t="s">
        <v>15</v>
      </c>
      <c r="B50" s="46"/>
      <c r="C50" s="146" t="s">
        <v>327</v>
      </c>
      <c r="D50" s="52"/>
      <c r="E50" s="49"/>
      <c r="F50" s="53"/>
      <c r="G50" s="51"/>
      <c r="H50" s="8"/>
    </row>
    <row r="51" spans="1:8" s="278" customFormat="1" ht="71.25" customHeight="1">
      <c r="A51" s="113"/>
      <c r="B51" s="113"/>
      <c r="C51" s="304" t="s">
        <v>328</v>
      </c>
      <c r="D51" s="283"/>
      <c r="E51" s="284"/>
      <c r="F51" s="285"/>
      <c r="G51" s="286"/>
    </row>
    <row r="52" spans="1:8" s="278" customFormat="1" ht="15.75" customHeight="1">
      <c r="A52" s="113"/>
      <c r="B52" s="113"/>
      <c r="C52" s="304" t="s">
        <v>612</v>
      </c>
      <c r="D52" s="283"/>
      <c r="E52" s="284"/>
      <c r="F52" s="285"/>
      <c r="G52" s="286"/>
    </row>
    <row r="53" spans="1:8" s="275" customFormat="1" ht="29.25" customHeight="1">
      <c r="A53" s="114"/>
      <c r="B53" s="114"/>
      <c r="C53" s="308" t="s">
        <v>335</v>
      </c>
      <c r="D53" s="212" t="s">
        <v>54</v>
      </c>
      <c r="E53" s="306">
        <v>19</v>
      </c>
      <c r="F53" s="138"/>
      <c r="G53" s="570">
        <f>E53*F53</f>
        <v>0</v>
      </c>
    </row>
    <row r="54" spans="1:8" s="278" customFormat="1" ht="12">
      <c r="A54" s="113"/>
      <c r="B54" s="113"/>
      <c r="C54" s="304"/>
      <c r="D54" s="283"/>
      <c r="E54" s="284"/>
      <c r="F54" s="285"/>
      <c r="G54" s="286"/>
    </row>
    <row r="55" spans="1:8" s="2" customFormat="1" ht="18" customHeight="1">
      <c r="A55" s="46" t="s">
        <v>44</v>
      </c>
      <c r="B55" s="46"/>
      <c r="C55" s="146" t="s">
        <v>329</v>
      </c>
      <c r="D55" s="52"/>
      <c r="E55" s="49"/>
      <c r="F55" s="53"/>
      <c r="G55" s="51"/>
      <c r="H55" s="8"/>
    </row>
    <row r="56" spans="1:8" s="273" customFormat="1" ht="60" customHeight="1">
      <c r="A56" s="267"/>
      <c r="B56" s="267"/>
      <c r="C56" s="305" t="s">
        <v>330</v>
      </c>
      <c r="D56" s="279"/>
      <c r="E56" s="280"/>
      <c r="F56" s="281"/>
      <c r="G56" s="282"/>
    </row>
    <row r="57" spans="1:8" s="273" customFormat="1" ht="15.75" customHeight="1">
      <c r="A57" s="267"/>
      <c r="B57" s="267"/>
      <c r="C57" s="291" t="s">
        <v>331</v>
      </c>
      <c r="D57" s="279"/>
      <c r="E57" s="280"/>
      <c r="F57" s="281"/>
      <c r="G57" s="282"/>
    </row>
    <row r="58" spans="1:8" s="272" customFormat="1" ht="15.75" customHeight="1">
      <c r="A58" s="240"/>
      <c r="B58" s="240"/>
      <c r="C58" s="307" t="s">
        <v>332</v>
      </c>
      <c r="D58" s="212" t="s">
        <v>55</v>
      </c>
      <c r="E58" s="306">
        <v>168</v>
      </c>
      <c r="F58" s="138"/>
      <c r="G58" s="570">
        <f>E58*F58</f>
        <v>0</v>
      </c>
    </row>
    <row r="59" spans="1:8" s="4" customFormat="1" ht="12">
      <c r="A59" s="79"/>
      <c r="B59" s="80"/>
      <c r="C59" s="81"/>
      <c r="D59" s="82"/>
      <c r="E59" s="83"/>
      <c r="F59" s="84"/>
      <c r="G59" s="85"/>
      <c r="H59" s="9"/>
    </row>
    <row r="60" spans="1:8" s="4" customFormat="1" ht="35.25" customHeight="1">
      <c r="A60" s="97" t="s">
        <v>388</v>
      </c>
      <c r="B60" s="80"/>
      <c r="C60" s="424" t="s">
        <v>395</v>
      </c>
      <c r="D60" s="82"/>
      <c r="E60" s="83"/>
      <c r="F60" s="84"/>
      <c r="G60" s="85"/>
      <c r="H60" s="9"/>
    </row>
    <row r="61" spans="1:8" s="4" customFormat="1" ht="86.25" customHeight="1">
      <c r="A61" s="79"/>
      <c r="B61" s="80"/>
      <c r="C61" s="81" t="s">
        <v>397</v>
      </c>
      <c r="D61" s="82"/>
      <c r="E61" s="83"/>
      <c r="F61" s="84"/>
      <c r="G61" s="85"/>
      <c r="H61" s="9"/>
    </row>
    <row r="62" spans="1:8" s="4" customFormat="1" ht="12">
      <c r="A62" s="79"/>
      <c r="B62" s="80"/>
      <c r="C62" s="81" t="s">
        <v>331</v>
      </c>
      <c r="D62" s="82"/>
      <c r="E62" s="83"/>
      <c r="F62" s="84"/>
      <c r="G62" s="85"/>
      <c r="H62" s="9"/>
    </row>
    <row r="63" spans="1:8" s="272" customFormat="1" ht="15.75" customHeight="1">
      <c r="A63" s="240"/>
      <c r="B63" s="240"/>
      <c r="C63" s="307" t="s">
        <v>396</v>
      </c>
      <c r="D63" s="212" t="s">
        <v>63</v>
      </c>
      <c r="E63" s="306">
        <v>1</v>
      </c>
      <c r="F63" s="138"/>
      <c r="G63" s="570">
        <f>E63*F63</f>
        <v>0</v>
      </c>
    </row>
    <row r="64" spans="1:8" s="4" customFormat="1" ht="12">
      <c r="A64" s="79"/>
      <c r="B64" s="80"/>
      <c r="C64" s="81"/>
      <c r="D64" s="82"/>
      <c r="E64" s="83"/>
      <c r="F64" s="84"/>
      <c r="G64" s="85"/>
      <c r="H64" s="9"/>
    </row>
    <row r="65" spans="1:8" s="4" customFormat="1" ht="30.75" customHeight="1">
      <c r="A65" s="46" t="s">
        <v>389</v>
      </c>
      <c r="B65" s="46" t="s">
        <v>167</v>
      </c>
      <c r="C65" s="146" t="s">
        <v>4</v>
      </c>
      <c r="D65" s="52"/>
      <c r="E65" s="49"/>
      <c r="F65" s="53"/>
      <c r="G65" s="51"/>
      <c r="H65" s="9"/>
    </row>
    <row r="66" spans="1:8" s="4" customFormat="1" ht="74.25" customHeight="1">
      <c r="A66" s="59"/>
      <c r="B66" s="59"/>
      <c r="C66" s="81" t="s">
        <v>83</v>
      </c>
      <c r="D66" s="52"/>
      <c r="E66" s="49"/>
      <c r="F66" s="53"/>
      <c r="G66" s="51"/>
      <c r="H66" s="9"/>
    </row>
    <row r="67" spans="1:8" s="4" customFormat="1" ht="15" customHeight="1">
      <c r="A67" s="59"/>
      <c r="B67" s="55"/>
      <c r="C67" s="81" t="s">
        <v>73</v>
      </c>
      <c r="D67" s="52"/>
      <c r="E67" s="49"/>
      <c r="F67" s="53"/>
      <c r="G67" s="51"/>
      <c r="H67" s="9"/>
    </row>
    <row r="68" spans="1:8" s="5" customFormat="1" ht="18.75" customHeight="1">
      <c r="A68" s="59"/>
      <c r="B68" s="86"/>
      <c r="C68" s="112" t="s">
        <v>5</v>
      </c>
      <c r="D68" s="87"/>
      <c r="E68" s="88"/>
      <c r="F68" s="88"/>
      <c r="G68" s="89"/>
      <c r="H68" s="9"/>
    </row>
    <row r="69" spans="1:8" s="2" customFormat="1" ht="41.25" customHeight="1">
      <c r="A69" s="59" t="s">
        <v>398</v>
      </c>
      <c r="B69" s="90"/>
      <c r="C69" s="94" t="s">
        <v>209</v>
      </c>
      <c r="D69" s="70" t="s">
        <v>54</v>
      </c>
      <c r="E69" s="107">
        <v>13</v>
      </c>
      <c r="F69" s="91"/>
      <c r="G69" s="571">
        <f>E69*F69</f>
        <v>0</v>
      </c>
      <c r="H69" s="8"/>
    </row>
    <row r="70" spans="1:8" s="5" customFormat="1" ht="34.5" customHeight="1">
      <c r="A70" s="59" t="s">
        <v>399</v>
      </c>
      <c r="B70" s="90"/>
      <c r="C70" s="99" t="s">
        <v>6</v>
      </c>
      <c r="D70" s="82" t="s">
        <v>55</v>
      </c>
      <c r="E70" s="107">
        <v>30</v>
      </c>
      <c r="F70" s="91"/>
      <c r="G70" s="571">
        <f t="shared" ref="G70:G82" si="1">E70*F70</f>
        <v>0</v>
      </c>
      <c r="H70" s="9"/>
    </row>
    <row r="71" spans="1:8" s="2" customFormat="1" ht="50.25" customHeight="1">
      <c r="A71" s="59" t="s">
        <v>400</v>
      </c>
      <c r="B71" s="90"/>
      <c r="C71" s="99" t="s">
        <v>210</v>
      </c>
      <c r="D71" s="82" t="s">
        <v>54</v>
      </c>
      <c r="E71" s="107">
        <v>43</v>
      </c>
      <c r="F71" s="91"/>
      <c r="G71" s="571">
        <f t="shared" si="1"/>
        <v>0</v>
      </c>
      <c r="H71" s="8"/>
    </row>
    <row r="72" spans="1:8" s="2" customFormat="1" ht="51.75" customHeight="1">
      <c r="A72" s="59" t="s">
        <v>401</v>
      </c>
      <c r="B72" s="90"/>
      <c r="C72" s="99" t="s">
        <v>211</v>
      </c>
      <c r="D72" s="82" t="s">
        <v>54</v>
      </c>
      <c r="E72" s="107">
        <v>100</v>
      </c>
      <c r="F72" s="91"/>
      <c r="G72" s="571">
        <f t="shared" si="1"/>
        <v>0</v>
      </c>
      <c r="H72" s="8"/>
    </row>
    <row r="73" spans="1:8" s="2" customFormat="1" ht="48.75" customHeight="1">
      <c r="A73" s="59" t="s">
        <v>402</v>
      </c>
      <c r="B73" s="90"/>
      <c r="C73" s="99" t="s">
        <v>212</v>
      </c>
      <c r="D73" s="82" t="s">
        <v>54</v>
      </c>
      <c r="E73" s="107">
        <v>86</v>
      </c>
      <c r="F73" s="91"/>
      <c r="G73" s="571">
        <f t="shared" si="1"/>
        <v>0</v>
      </c>
      <c r="H73" s="8"/>
    </row>
    <row r="74" spans="1:8" s="2" customFormat="1" ht="41.25" customHeight="1">
      <c r="A74" s="60" t="s">
        <v>403</v>
      </c>
      <c r="B74" s="92"/>
      <c r="C74" s="422" t="s">
        <v>7</v>
      </c>
      <c r="D74" s="137" t="s">
        <v>63</v>
      </c>
      <c r="E74" s="104">
        <v>1</v>
      </c>
      <c r="F74" s="93"/>
      <c r="G74" s="570">
        <f t="shared" si="1"/>
        <v>0</v>
      </c>
      <c r="H74" s="8"/>
    </row>
    <row r="75" spans="1:8" s="2" customFormat="1" ht="15.75" customHeight="1">
      <c r="A75" s="59"/>
      <c r="B75" s="90"/>
      <c r="C75" s="99"/>
      <c r="D75" s="82"/>
      <c r="E75" s="107"/>
      <c r="F75" s="91"/>
      <c r="G75" s="72"/>
      <c r="H75" s="8"/>
    </row>
    <row r="76" spans="1:8" s="5" customFormat="1" ht="18.75" customHeight="1">
      <c r="A76" s="59" t="s">
        <v>404</v>
      </c>
      <c r="B76" s="86"/>
      <c r="C76" s="112" t="s">
        <v>405</v>
      </c>
      <c r="D76" s="87"/>
      <c r="E76" s="88"/>
      <c r="F76" s="88"/>
      <c r="G76" s="89"/>
      <c r="H76" s="9"/>
    </row>
    <row r="77" spans="1:8" s="2" customFormat="1" ht="78" customHeight="1">
      <c r="A77" s="59"/>
      <c r="B77" s="90"/>
      <c r="C77" s="99" t="s">
        <v>406</v>
      </c>
      <c r="D77" s="82"/>
      <c r="E77" s="107"/>
      <c r="F77" s="91"/>
      <c r="G77" s="72"/>
      <c r="H77" s="8"/>
    </row>
    <row r="78" spans="1:8" s="2" customFormat="1" ht="19.5" customHeight="1">
      <c r="A78" s="59"/>
      <c r="B78" s="90"/>
      <c r="C78" s="99" t="s">
        <v>405</v>
      </c>
      <c r="D78" s="82"/>
      <c r="E78" s="107"/>
      <c r="F78" s="91"/>
      <c r="G78" s="72"/>
      <c r="H78" s="8"/>
    </row>
    <row r="79" spans="1:8" s="2" customFormat="1" ht="34.5" customHeight="1">
      <c r="A79" s="60"/>
      <c r="B79" s="92"/>
      <c r="C79" s="422" t="s">
        <v>407</v>
      </c>
      <c r="D79" s="137" t="s">
        <v>137</v>
      </c>
      <c r="E79" s="104">
        <v>35</v>
      </c>
      <c r="F79" s="93"/>
      <c r="G79" s="570">
        <f t="shared" ref="G79" si="2">E79*F79</f>
        <v>0</v>
      </c>
      <c r="H79" s="8"/>
    </row>
    <row r="80" spans="1:8" s="4" customFormat="1" ht="13.5" customHeight="1">
      <c r="A80" s="59"/>
      <c r="B80" s="64"/>
      <c r="C80" s="94"/>
      <c r="D80" s="95"/>
      <c r="E80" s="83"/>
      <c r="F80" s="49"/>
      <c r="G80" s="51"/>
      <c r="H80" s="9"/>
    </row>
    <row r="81" spans="1:8" s="2" customFormat="1" ht="99.75" customHeight="1">
      <c r="A81" s="59" t="s">
        <v>404</v>
      </c>
      <c r="B81" s="64"/>
      <c r="C81" s="99" t="s">
        <v>142</v>
      </c>
      <c r="D81" s="82"/>
      <c r="E81" s="83"/>
      <c r="F81" s="49"/>
      <c r="G81" s="51"/>
      <c r="H81" s="8"/>
    </row>
    <row r="82" spans="1:8" s="4" customFormat="1" ht="17.25" customHeight="1">
      <c r="A82" s="60"/>
      <c r="B82" s="96"/>
      <c r="C82" s="115" t="s">
        <v>213</v>
      </c>
      <c r="D82" s="137" t="s">
        <v>137</v>
      </c>
      <c r="E82" s="104">
        <v>50</v>
      </c>
      <c r="F82" s="62"/>
      <c r="G82" s="570">
        <f t="shared" si="1"/>
        <v>0</v>
      </c>
      <c r="H82" s="9"/>
    </row>
    <row r="83" spans="1:8" s="4" customFormat="1" ht="10.5" customHeight="1">
      <c r="A83" s="59"/>
      <c r="B83" s="64"/>
      <c r="C83" s="94"/>
      <c r="D83" s="70"/>
      <c r="E83" s="49"/>
      <c r="F83" s="71"/>
      <c r="G83" s="51"/>
      <c r="H83" s="9"/>
    </row>
    <row r="84" spans="1:8" s="4" customFormat="1" ht="21" customHeight="1">
      <c r="A84" s="405"/>
      <c r="B84" s="406"/>
      <c r="C84" s="394" t="s">
        <v>96</v>
      </c>
      <c r="D84" s="407"/>
      <c r="E84" s="408"/>
      <c r="F84" s="409"/>
      <c r="G84" s="572">
        <f>SUM(G33:G83)</f>
        <v>0</v>
      </c>
      <c r="H84" s="9"/>
    </row>
    <row r="85" spans="1:8" s="4" customFormat="1" ht="12">
      <c r="A85" s="64"/>
      <c r="B85" s="64"/>
      <c r="C85" s="65"/>
      <c r="D85" s="66"/>
      <c r="E85" s="67"/>
      <c r="F85" s="68"/>
      <c r="G85" s="69"/>
      <c r="H85" s="9"/>
    </row>
    <row r="86" spans="1:8" s="4" customFormat="1" ht="12.95" customHeight="1">
      <c r="A86" s="410" t="s">
        <v>95</v>
      </c>
      <c r="B86" s="411"/>
      <c r="C86" s="412" t="s">
        <v>77</v>
      </c>
      <c r="D86" s="395"/>
      <c r="E86" s="396"/>
      <c r="F86" s="397"/>
      <c r="G86" s="413"/>
      <c r="H86" s="9"/>
    </row>
    <row r="87" spans="1:8" s="4" customFormat="1" ht="12.95" customHeight="1">
      <c r="A87" s="64"/>
      <c r="B87" s="64"/>
      <c r="C87" s="65"/>
      <c r="D87" s="66"/>
      <c r="E87" s="67"/>
      <c r="F87" s="68"/>
      <c r="G87" s="69"/>
      <c r="H87" s="9"/>
    </row>
    <row r="88" spans="1:8" s="4" customFormat="1" ht="17.25" customHeight="1">
      <c r="A88" s="97" t="s">
        <v>16</v>
      </c>
      <c r="B88" s="46" t="s">
        <v>111</v>
      </c>
      <c r="C88" s="98" t="s">
        <v>112</v>
      </c>
      <c r="D88" s="48"/>
      <c r="E88" s="49"/>
      <c r="F88" s="53"/>
      <c r="G88" s="51"/>
      <c r="H88" s="9"/>
    </row>
    <row r="89" spans="1:8" s="4" customFormat="1" ht="140.25" customHeight="1">
      <c r="A89" s="55"/>
      <c r="B89" s="55" t="s">
        <v>185</v>
      </c>
      <c r="C89" s="99" t="s">
        <v>214</v>
      </c>
      <c r="D89" s="70"/>
      <c r="E89" s="49"/>
      <c r="F89" s="53"/>
      <c r="G89" s="51"/>
      <c r="H89" s="9"/>
    </row>
    <row r="90" spans="1:8" s="4" customFormat="1" ht="33.75" customHeight="1">
      <c r="A90" s="55"/>
      <c r="B90" s="55"/>
      <c r="C90" s="99" t="s">
        <v>186</v>
      </c>
      <c r="D90" s="70"/>
      <c r="E90" s="49"/>
      <c r="F90" s="53"/>
      <c r="G90" s="51"/>
      <c r="H90" s="9"/>
    </row>
    <row r="91" spans="1:8" s="4" customFormat="1" ht="15" customHeight="1">
      <c r="A91" s="59"/>
      <c r="B91" s="59"/>
      <c r="C91" s="100" t="s">
        <v>73</v>
      </c>
      <c r="D91" s="70"/>
      <c r="E91" s="49"/>
      <c r="F91" s="53"/>
      <c r="G91" s="51"/>
      <c r="H91" s="9"/>
    </row>
    <row r="92" spans="1:8" s="4" customFormat="1" ht="21" customHeight="1">
      <c r="A92" s="101" t="s">
        <v>17</v>
      </c>
      <c r="B92" s="102"/>
      <c r="C92" s="103" t="s">
        <v>113</v>
      </c>
      <c r="D92" s="74" t="s">
        <v>54</v>
      </c>
      <c r="E92" s="104">
        <v>8242</v>
      </c>
      <c r="F92" s="138"/>
      <c r="G92" s="570">
        <f>E92*F92</f>
        <v>0</v>
      </c>
      <c r="H92" s="9"/>
    </row>
    <row r="93" spans="1:8" s="4" customFormat="1" ht="12.95" customHeight="1">
      <c r="A93" s="64"/>
      <c r="B93" s="64"/>
      <c r="C93" s="65"/>
      <c r="D93" s="66"/>
      <c r="E93" s="67"/>
      <c r="F93" s="68"/>
      <c r="G93" s="69"/>
      <c r="H93" s="9"/>
    </row>
    <row r="94" spans="1:8" s="2" customFormat="1" ht="16.5" customHeight="1">
      <c r="A94" s="97" t="s">
        <v>18</v>
      </c>
      <c r="B94" s="46" t="s">
        <v>79</v>
      </c>
      <c r="C94" s="98" t="s">
        <v>187</v>
      </c>
      <c r="D94" s="52"/>
      <c r="E94" s="49"/>
      <c r="F94" s="53"/>
      <c r="G94" s="51"/>
      <c r="H94" s="8"/>
    </row>
    <row r="95" spans="1:8" s="2" customFormat="1" ht="129.75" customHeight="1">
      <c r="A95" s="55"/>
      <c r="B95" s="55"/>
      <c r="C95" s="81" t="s">
        <v>188</v>
      </c>
      <c r="D95" s="70"/>
      <c r="E95" s="49"/>
      <c r="F95" s="53"/>
      <c r="G95" s="51"/>
      <c r="H95" s="8"/>
    </row>
    <row r="96" spans="1:8" s="2" customFormat="1" ht="15.75" customHeight="1">
      <c r="A96" s="55"/>
      <c r="B96" s="55"/>
      <c r="C96" s="100" t="s">
        <v>73</v>
      </c>
      <c r="D96" s="70"/>
      <c r="E96" s="49"/>
      <c r="F96" s="53"/>
      <c r="G96" s="51"/>
      <c r="H96" s="8"/>
    </row>
    <row r="97" spans="1:8" s="2" customFormat="1" ht="16.5" customHeight="1">
      <c r="A97" s="59"/>
      <c r="B97" s="59"/>
      <c r="C97" s="105" t="s">
        <v>133</v>
      </c>
      <c r="D97" s="70"/>
      <c r="E97" s="49"/>
      <c r="F97" s="53"/>
      <c r="G97" s="51"/>
      <c r="H97" s="8"/>
    </row>
    <row r="98" spans="1:8" s="2" customFormat="1" ht="16.5" customHeight="1">
      <c r="A98" s="97" t="s">
        <v>19</v>
      </c>
      <c r="B98" s="106"/>
      <c r="C98" s="100" t="s">
        <v>189</v>
      </c>
      <c r="D98" s="70" t="s">
        <v>54</v>
      </c>
      <c r="E98" s="107">
        <v>7188</v>
      </c>
      <c r="F98" s="84"/>
      <c r="G98" s="571">
        <f>E98*F98</f>
        <v>0</v>
      </c>
      <c r="H98" s="8"/>
    </row>
    <row r="99" spans="1:8" s="2" customFormat="1" ht="16.5" customHeight="1">
      <c r="A99" s="101" t="s">
        <v>190</v>
      </c>
      <c r="B99" s="102"/>
      <c r="C99" s="103" t="s">
        <v>191</v>
      </c>
      <c r="D99" s="74" t="s">
        <v>54</v>
      </c>
      <c r="E99" s="104">
        <v>142</v>
      </c>
      <c r="F99" s="138"/>
      <c r="G99" s="570">
        <f>E99*F99</f>
        <v>0</v>
      </c>
      <c r="H99" s="8"/>
    </row>
    <row r="100" spans="1:8" s="2" customFormat="1" ht="12">
      <c r="A100" s="59"/>
      <c r="B100" s="106"/>
      <c r="C100" s="100"/>
      <c r="D100" s="70"/>
      <c r="E100" s="49"/>
      <c r="F100" s="71"/>
      <c r="G100" s="51"/>
      <c r="H100" s="8"/>
    </row>
    <row r="101" spans="1:8" s="2" customFormat="1" ht="15" customHeight="1">
      <c r="A101" s="46" t="s">
        <v>20</v>
      </c>
      <c r="B101" s="106" t="s">
        <v>196</v>
      </c>
      <c r="C101" s="98" t="s">
        <v>197</v>
      </c>
      <c r="D101" s="70"/>
      <c r="E101" s="49"/>
      <c r="F101" s="71"/>
      <c r="G101" s="51"/>
      <c r="H101" s="8"/>
    </row>
    <row r="102" spans="1:8" s="2" customFormat="1" ht="106.5" customHeight="1">
      <c r="A102" s="59"/>
      <c r="B102" s="106"/>
      <c r="C102" s="108" t="s">
        <v>199</v>
      </c>
      <c r="D102" s="70"/>
      <c r="E102" s="49"/>
      <c r="F102" s="71"/>
      <c r="G102" s="51"/>
      <c r="H102" s="8"/>
    </row>
    <row r="103" spans="1:8" s="2" customFormat="1" ht="17.25" customHeight="1">
      <c r="A103" s="59"/>
      <c r="B103" s="106"/>
      <c r="C103" s="100" t="s">
        <v>73</v>
      </c>
      <c r="D103" s="70"/>
      <c r="E103" s="49"/>
      <c r="F103" s="71"/>
      <c r="G103" s="51"/>
      <c r="H103" s="8"/>
    </row>
    <row r="104" spans="1:8" s="2" customFormat="1" ht="42.75" customHeight="1">
      <c r="A104" s="109" t="s">
        <v>21</v>
      </c>
      <c r="B104" s="102"/>
      <c r="C104" s="103" t="s">
        <v>198</v>
      </c>
      <c r="D104" s="74" t="s">
        <v>54</v>
      </c>
      <c r="E104" s="104">
        <v>166</v>
      </c>
      <c r="F104" s="138"/>
      <c r="G104" s="570">
        <f>E104*F104</f>
        <v>0</v>
      </c>
      <c r="H104" s="8"/>
    </row>
    <row r="105" spans="1:8" s="2" customFormat="1" ht="12">
      <c r="A105" s="59"/>
      <c r="B105" s="106"/>
      <c r="C105" s="100"/>
      <c r="D105" s="70"/>
      <c r="E105" s="49"/>
      <c r="F105" s="71"/>
      <c r="G105" s="51"/>
      <c r="H105" s="8"/>
    </row>
    <row r="106" spans="1:8" s="2" customFormat="1" ht="14.25" customHeight="1">
      <c r="A106" s="46"/>
      <c r="B106" s="46" t="s">
        <v>114</v>
      </c>
      <c r="C106" s="98" t="s">
        <v>115</v>
      </c>
      <c r="D106" s="70"/>
      <c r="E106" s="49"/>
      <c r="F106" s="71"/>
      <c r="G106" s="51"/>
      <c r="H106" s="8"/>
    </row>
    <row r="107" spans="1:8" s="2" customFormat="1" ht="14.25" customHeight="1">
      <c r="A107" s="97" t="s">
        <v>22</v>
      </c>
      <c r="B107" s="46" t="s">
        <v>116</v>
      </c>
      <c r="C107" s="98" t="s">
        <v>117</v>
      </c>
      <c r="D107" s="70"/>
      <c r="E107" s="49"/>
      <c r="F107" s="71"/>
      <c r="G107" s="51"/>
      <c r="H107" s="8"/>
    </row>
    <row r="108" spans="1:8" s="2" customFormat="1" ht="87" customHeight="1">
      <c r="A108" s="55"/>
      <c r="B108" s="55"/>
      <c r="C108" s="99" t="s">
        <v>215</v>
      </c>
      <c r="D108" s="70"/>
      <c r="E108" s="49"/>
      <c r="F108" s="71"/>
      <c r="G108" s="51"/>
      <c r="H108" s="8"/>
    </row>
    <row r="109" spans="1:8" s="2" customFormat="1" ht="15.75" customHeight="1">
      <c r="A109" s="59"/>
      <c r="B109" s="59"/>
      <c r="C109" s="105" t="s">
        <v>73</v>
      </c>
      <c r="D109" s="70"/>
      <c r="E109" s="49"/>
      <c r="F109" s="71"/>
      <c r="G109" s="51"/>
      <c r="H109" s="8"/>
    </row>
    <row r="110" spans="1:8" s="2" customFormat="1" ht="27" customHeight="1">
      <c r="A110" s="59"/>
      <c r="B110" s="59"/>
      <c r="C110" s="105" t="s">
        <v>118</v>
      </c>
      <c r="D110" s="70"/>
      <c r="E110" s="49"/>
      <c r="F110" s="71"/>
      <c r="G110" s="51"/>
      <c r="H110" s="8"/>
    </row>
    <row r="111" spans="1:8" s="4" customFormat="1" ht="20.25" customHeight="1">
      <c r="A111" s="97" t="s">
        <v>23</v>
      </c>
      <c r="B111" s="59"/>
      <c r="C111" s="100" t="s">
        <v>200</v>
      </c>
      <c r="D111" s="70" t="s">
        <v>55</v>
      </c>
      <c r="E111" s="107">
        <v>13224</v>
      </c>
      <c r="F111" s="84"/>
      <c r="G111" s="571">
        <f>E111*F111</f>
        <v>0</v>
      </c>
      <c r="H111" s="9"/>
    </row>
    <row r="112" spans="1:8" s="2" customFormat="1" ht="20.25" customHeight="1">
      <c r="A112" s="101" t="s">
        <v>158</v>
      </c>
      <c r="B112" s="102"/>
      <c r="C112" s="103" t="s">
        <v>201</v>
      </c>
      <c r="D112" s="74" t="s">
        <v>55</v>
      </c>
      <c r="E112" s="104">
        <v>3930</v>
      </c>
      <c r="F112" s="138"/>
      <c r="G112" s="570">
        <f>E112*F112</f>
        <v>0</v>
      </c>
      <c r="H112" s="8"/>
    </row>
    <row r="113" spans="1:8" s="2" customFormat="1" ht="12">
      <c r="A113" s="59"/>
      <c r="B113" s="59"/>
      <c r="C113" s="110"/>
      <c r="D113" s="70"/>
      <c r="E113" s="49"/>
      <c r="F113" s="71"/>
      <c r="G113" s="51"/>
      <c r="H113" s="8"/>
    </row>
    <row r="114" spans="1:8" s="2" customFormat="1" ht="17.25" customHeight="1">
      <c r="A114" s="111" t="s">
        <v>24</v>
      </c>
      <c r="B114" s="111" t="s">
        <v>166</v>
      </c>
      <c r="C114" s="112" t="s">
        <v>202</v>
      </c>
      <c r="D114" s="70"/>
      <c r="E114" s="49"/>
      <c r="F114" s="71"/>
      <c r="G114" s="51"/>
      <c r="H114" s="8"/>
    </row>
    <row r="115" spans="1:8" s="2" customFormat="1" ht="105" customHeight="1">
      <c r="A115" s="113"/>
      <c r="B115" s="113"/>
      <c r="C115" s="99" t="s">
        <v>613</v>
      </c>
      <c r="D115" s="70"/>
      <c r="E115" s="49"/>
      <c r="F115" s="71"/>
      <c r="G115" s="51"/>
      <c r="H115" s="8"/>
    </row>
    <row r="116" spans="1:8" s="2" customFormat="1" ht="14.25" customHeight="1">
      <c r="A116" s="113"/>
      <c r="B116" s="113"/>
      <c r="C116" s="94" t="s">
        <v>73</v>
      </c>
      <c r="D116" s="70"/>
      <c r="E116" s="49"/>
      <c r="F116" s="71"/>
      <c r="G116" s="51"/>
      <c r="H116" s="8"/>
    </row>
    <row r="117" spans="1:8" s="2" customFormat="1" ht="27" customHeight="1">
      <c r="A117" s="111" t="s">
        <v>203</v>
      </c>
      <c r="B117" s="111"/>
      <c r="C117" s="94" t="s">
        <v>221</v>
      </c>
      <c r="D117" s="70" t="s">
        <v>55</v>
      </c>
      <c r="E117" s="107">
        <v>15869</v>
      </c>
      <c r="F117" s="84"/>
      <c r="G117" s="571">
        <f>E117*F117</f>
        <v>0</v>
      </c>
      <c r="H117" s="8"/>
    </row>
    <row r="118" spans="1:8" s="2" customFormat="1" ht="28.5" customHeight="1">
      <c r="A118" s="114" t="s">
        <v>204</v>
      </c>
      <c r="B118" s="114"/>
      <c r="C118" s="115" t="s">
        <v>222</v>
      </c>
      <c r="D118" s="74" t="s">
        <v>55</v>
      </c>
      <c r="E118" s="104">
        <v>7485</v>
      </c>
      <c r="F118" s="138"/>
      <c r="G118" s="570">
        <f>E118*F118</f>
        <v>0</v>
      </c>
      <c r="H118" s="8"/>
    </row>
    <row r="119" spans="1:8" s="2" customFormat="1" ht="12">
      <c r="A119" s="59"/>
      <c r="B119" s="59"/>
      <c r="C119" s="110"/>
      <c r="D119" s="70"/>
      <c r="E119" s="49"/>
      <c r="F119" s="71"/>
      <c r="G119" s="51"/>
      <c r="H119" s="8"/>
    </row>
    <row r="120" spans="1:8" s="2" customFormat="1" ht="18" customHeight="1">
      <c r="A120" s="46"/>
      <c r="B120" s="46" t="s">
        <v>94</v>
      </c>
      <c r="C120" s="98" t="s">
        <v>119</v>
      </c>
      <c r="D120" s="70"/>
      <c r="E120" s="49"/>
      <c r="F120" s="53"/>
      <c r="G120" s="51"/>
      <c r="H120" s="8"/>
    </row>
    <row r="121" spans="1:8" s="2" customFormat="1" ht="40.5" customHeight="1">
      <c r="A121" s="59"/>
      <c r="B121" s="59"/>
      <c r="C121" s="81" t="s">
        <v>81</v>
      </c>
      <c r="D121" s="70"/>
      <c r="E121" s="49"/>
      <c r="F121" s="53"/>
      <c r="G121" s="51"/>
      <c r="H121" s="8"/>
    </row>
    <row r="122" spans="1:8" s="2" customFormat="1" ht="6.75" customHeight="1">
      <c r="A122" s="59"/>
      <c r="B122" s="59"/>
      <c r="C122" s="81"/>
      <c r="D122" s="70"/>
      <c r="E122" s="49"/>
      <c r="F122" s="53"/>
      <c r="G122" s="51"/>
      <c r="H122" s="8"/>
    </row>
    <row r="123" spans="1:8" s="2" customFormat="1" ht="18" customHeight="1">
      <c r="A123" s="46" t="s">
        <v>25</v>
      </c>
      <c r="B123" s="46" t="s">
        <v>165</v>
      </c>
      <c r="C123" s="98" t="s">
        <v>93</v>
      </c>
      <c r="D123" s="70"/>
      <c r="E123" s="49"/>
      <c r="F123" s="53"/>
      <c r="G123" s="51"/>
      <c r="H123" s="8"/>
    </row>
    <row r="124" spans="1:8" s="2" customFormat="1" ht="123" customHeight="1">
      <c r="A124" s="59"/>
      <c r="B124" s="59"/>
      <c r="C124" s="81" t="s">
        <v>233</v>
      </c>
      <c r="D124" s="70"/>
      <c r="E124" s="49"/>
      <c r="F124" s="53"/>
      <c r="G124" s="51"/>
      <c r="H124" s="8"/>
    </row>
    <row r="125" spans="1:8" s="4" customFormat="1" ht="18" customHeight="1">
      <c r="A125" s="59"/>
      <c r="B125" s="59"/>
      <c r="C125" s="105" t="s">
        <v>73</v>
      </c>
      <c r="D125" s="70"/>
      <c r="E125" s="49"/>
      <c r="F125" s="53"/>
      <c r="G125" s="51"/>
      <c r="H125" s="9"/>
    </row>
    <row r="126" spans="1:8" s="4" customFormat="1" ht="15" customHeight="1">
      <c r="A126" s="59"/>
      <c r="B126" s="59"/>
      <c r="C126" s="105" t="s">
        <v>120</v>
      </c>
      <c r="D126" s="116"/>
      <c r="E126" s="117"/>
      <c r="F126" s="118"/>
      <c r="G126" s="119"/>
      <c r="H126" s="9"/>
    </row>
    <row r="127" spans="1:8" s="4" customFormat="1" ht="16.5" customHeight="1">
      <c r="A127" s="183" t="s">
        <v>309</v>
      </c>
      <c r="B127" s="183"/>
      <c r="C127" s="184" t="s">
        <v>227</v>
      </c>
      <c r="D127" s="74" t="s">
        <v>54</v>
      </c>
      <c r="E127" s="104">
        <v>3930</v>
      </c>
      <c r="F127" s="138"/>
      <c r="G127" s="570">
        <f>E127*F127</f>
        <v>0</v>
      </c>
      <c r="H127" s="9"/>
    </row>
    <row r="128" spans="1:8" s="4" customFormat="1" ht="12.95" customHeight="1">
      <c r="A128" s="64"/>
      <c r="B128" s="64"/>
      <c r="C128" s="65"/>
      <c r="D128" s="120"/>
      <c r="E128" s="67"/>
      <c r="F128" s="68"/>
      <c r="G128" s="69"/>
      <c r="H128" s="9"/>
    </row>
    <row r="129" spans="1:8" s="4" customFormat="1" ht="18" customHeight="1">
      <c r="A129" s="46" t="s">
        <v>26</v>
      </c>
      <c r="B129" s="46" t="s">
        <v>164</v>
      </c>
      <c r="C129" s="98" t="s">
        <v>229</v>
      </c>
      <c r="D129" s="70"/>
      <c r="E129" s="49"/>
      <c r="F129" s="53"/>
      <c r="G129" s="51"/>
      <c r="H129" s="9"/>
    </row>
    <row r="130" spans="1:8" s="4" customFormat="1" ht="97.5" customHeight="1">
      <c r="A130" s="55"/>
      <c r="B130" s="55"/>
      <c r="C130" s="108" t="s">
        <v>230</v>
      </c>
      <c r="D130" s="70"/>
      <c r="E130" s="49"/>
      <c r="F130" s="53"/>
      <c r="G130" s="51"/>
      <c r="H130" s="9"/>
    </row>
    <row r="131" spans="1:8" s="4" customFormat="1" ht="16.5" customHeight="1">
      <c r="A131" s="55"/>
      <c r="B131" s="55"/>
      <c r="C131" s="100" t="s">
        <v>73</v>
      </c>
      <c r="D131" s="70"/>
      <c r="E131" s="49"/>
      <c r="F131" s="53"/>
      <c r="G131" s="51"/>
      <c r="H131" s="9"/>
    </row>
    <row r="132" spans="1:8" s="4" customFormat="1" ht="16.5" customHeight="1">
      <c r="A132" s="59"/>
      <c r="B132" s="59"/>
      <c r="C132" s="100" t="s">
        <v>120</v>
      </c>
      <c r="D132" s="116"/>
      <c r="E132" s="117"/>
      <c r="F132" s="118"/>
      <c r="G132" s="119"/>
      <c r="H132" s="9"/>
    </row>
    <row r="133" spans="1:8" s="4" customFormat="1" ht="16.5" customHeight="1">
      <c r="A133" s="59" t="s">
        <v>140</v>
      </c>
      <c r="B133" s="59"/>
      <c r="C133" s="100" t="s">
        <v>231</v>
      </c>
      <c r="D133" s="70" t="s">
        <v>54</v>
      </c>
      <c r="E133" s="107">
        <v>2751</v>
      </c>
      <c r="F133" s="84"/>
      <c r="G133" s="571">
        <f>E133*F133</f>
        <v>0</v>
      </c>
      <c r="H133" s="9"/>
    </row>
    <row r="134" spans="1:8" s="4" customFormat="1" ht="16.5" customHeight="1">
      <c r="A134" s="60" t="s">
        <v>139</v>
      </c>
      <c r="B134" s="60"/>
      <c r="C134" s="103" t="s">
        <v>232</v>
      </c>
      <c r="D134" s="74" t="s">
        <v>54</v>
      </c>
      <c r="E134" s="104">
        <v>803</v>
      </c>
      <c r="F134" s="138"/>
      <c r="G134" s="570">
        <f>E134*F134</f>
        <v>0</v>
      </c>
      <c r="H134" s="9"/>
    </row>
    <row r="135" spans="1:8" s="4" customFormat="1" ht="12.95" customHeight="1">
      <c r="A135" s="64"/>
      <c r="B135" s="64"/>
      <c r="C135" s="121"/>
      <c r="D135" s="120"/>
      <c r="E135" s="67"/>
      <c r="F135" s="68"/>
      <c r="G135" s="69"/>
      <c r="H135" s="9"/>
    </row>
    <row r="136" spans="1:8" s="4" customFormat="1" ht="12.95" customHeight="1">
      <c r="A136" s="64"/>
      <c r="B136" s="64"/>
      <c r="C136" s="112" t="s">
        <v>207</v>
      </c>
      <c r="D136" s="120"/>
      <c r="E136" s="67"/>
      <c r="F136" s="68"/>
      <c r="G136" s="69"/>
      <c r="H136" s="9"/>
    </row>
    <row r="137" spans="1:8" s="2" customFormat="1" ht="17.25" customHeight="1">
      <c r="A137" s="111" t="s">
        <v>27</v>
      </c>
      <c r="B137" s="111" t="s">
        <v>205</v>
      </c>
      <c r="C137" s="112" t="s">
        <v>206</v>
      </c>
      <c r="D137" s="70"/>
      <c r="E137" s="49"/>
      <c r="F137" s="71"/>
      <c r="G137" s="51"/>
      <c r="H137" s="8"/>
    </row>
    <row r="138" spans="1:8" s="2" customFormat="1" ht="70.5" customHeight="1">
      <c r="A138" s="111"/>
      <c r="B138" s="111"/>
      <c r="C138" s="99" t="s">
        <v>235</v>
      </c>
      <c r="D138" s="70"/>
      <c r="E138" s="49"/>
      <c r="F138" s="71"/>
      <c r="G138" s="51"/>
      <c r="H138" s="8"/>
    </row>
    <row r="139" spans="1:8" s="2" customFormat="1" ht="15.75" customHeight="1">
      <c r="A139" s="111"/>
      <c r="B139" s="111"/>
      <c r="C139" s="94" t="s">
        <v>73</v>
      </c>
      <c r="D139" s="70"/>
      <c r="E139" s="49"/>
      <c r="F139" s="71"/>
      <c r="G139" s="51"/>
      <c r="H139" s="8"/>
    </row>
    <row r="140" spans="1:8" s="2" customFormat="1" ht="15.75" customHeight="1">
      <c r="A140" s="111"/>
      <c r="B140" s="111"/>
      <c r="C140" s="94" t="s">
        <v>208</v>
      </c>
      <c r="D140" s="70"/>
      <c r="E140" s="49"/>
      <c r="F140" s="71"/>
      <c r="G140" s="51"/>
      <c r="H140" s="8"/>
    </row>
    <row r="141" spans="1:8" s="2" customFormat="1" ht="15.75" customHeight="1">
      <c r="A141" s="114" t="s">
        <v>138</v>
      </c>
      <c r="B141" s="122"/>
      <c r="C141" s="115" t="s">
        <v>234</v>
      </c>
      <c r="D141" s="74" t="s">
        <v>55</v>
      </c>
      <c r="E141" s="104">
        <v>2376</v>
      </c>
      <c r="F141" s="138"/>
      <c r="G141" s="570">
        <f>E141*F141</f>
        <v>0</v>
      </c>
      <c r="H141" s="8"/>
    </row>
    <row r="142" spans="1:8" s="2" customFormat="1" ht="17.25" customHeight="1">
      <c r="A142" s="111"/>
      <c r="B142" s="111"/>
      <c r="C142" s="112"/>
      <c r="D142" s="70"/>
      <c r="E142" s="49"/>
      <c r="F142" s="71"/>
      <c r="G142" s="51"/>
      <c r="H142" s="8"/>
    </row>
    <row r="143" spans="1:8" s="4" customFormat="1" ht="16.5" customHeight="1">
      <c r="A143" s="111" t="s">
        <v>28</v>
      </c>
      <c r="B143" s="111" t="s">
        <v>124</v>
      </c>
      <c r="C143" s="112" t="s">
        <v>123</v>
      </c>
      <c r="D143" s="48"/>
      <c r="E143" s="49"/>
      <c r="F143" s="53"/>
      <c r="G143" s="51"/>
      <c r="H143" s="9"/>
    </row>
    <row r="144" spans="1:8" s="4" customFormat="1" ht="87" customHeight="1">
      <c r="A144" s="59"/>
      <c r="B144" s="59"/>
      <c r="C144" s="81" t="s">
        <v>216</v>
      </c>
      <c r="D144" s="70"/>
      <c r="E144" s="49"/>
      <c r="F144" s="53"/>
      <c r="G144" s="51"/>
      <c r="H144" s="9"/>
    </row>
    <row r="145" spans="1:8" s="2" customFormat="1" ht="17.25" customHeight="1">
      <c r="A145" s="59"/>
      <c r="B145" s="59"/>
      <c r="C145" s="100" t="s">
        <v>73</v>
      </c>
      <c r="D145" s="70"/>
      <c r="E145" s="49"/>
      <c r="F145" s="53"/>
      <c r="G145" s="51"/>
      <c r="H145" s="8"/>
    </row>
    <row r="146" spans="1:8" s="2" customFormat="1" ht="17.25" customHeight="1">
      <c r="A146" s="59"/>
      <c r="B146" s="59"/>
      <c r="C146" s="100" t="s">
        <v>121</v>
      </c>
      <c r="D146" s="70"/>
      <c r="E146" s="83"/>
      <c r="F146" s="71"/>
      <c r="G146" s="51"/>
      <c r="H146" s="8"/>
    </row>
    <row r="147" spans="1:8" s="2" customFormat="1" ht="17.25" customHeight="1">
      <c r="A147" s="59" t="s">
        <v>224</v>
      </c>
      <c r="B147" s="59"/>
      <c r="C147" s="100" t="s">
        <v>236</v>
      </c>
      <c r="D147" s="70" t="s">
        <v>55</v>
      </c>
      <c r="E147" s="107">
        <v>11678</v>
      </c>
      <c r="F147" s="84"/>
      <c r="G147" s="571">
        <f>E147*F147</f>
        <v>0</v>
      </c>
      <c r="H147" s="8"/>
    </row>
    <row r="148" spans="1:8" s="2" customFormat="1" ht="17.25" customHeight="1">
      <c r="A148" s="60" t="s">
        <v>225</v>
      </c>
      <c r="B148" s="60"/>
      <c r="C148" s="103" t="s">
        <v>237</v>
      </c>
      <c r="D148" s="74" t="s">
        <v>55</v>
      </c>
      <c r="E148" s="104">
        <v>3508</v>
      </c>
      <c r="F148" s="138"/>
      <c r="G148" s="570">
        <f>E148*F148</f>
        <v>0</v>
      </c>
      <c r="H148" s="8"/>
    </row>
    <row r="149" spans="1:8" s="2" customFormat="1" ht="12" customHeight="1">
      <c r="A149" s="64"/>
      <c r="B149" s="64"/>
      <c r="C149" s="123"/>
      <c r="D149" s="120"/>
      <c r="E149" s="67"/>
      <c r="F149" s="68"/>
      <c r="G149" s="69"/>
      <c r="H149" s="8"/>
    </row>
    <row r="150" spans="1:8" s="2" customFormat="1" ht="15.75" customHeight="1">
      <c r="A150" s="180"/>
      <c r="B150" s="46" t="s">
        <v>163</v>
      </c>
      <c r="C150" s="98" t="s">
        <v>125</v>
      </c>
      <c r="D150" s="124"/>
      <c r="E150" s="67"/>
      <c r="F150" s="68"/>
      <c r="G150" s="69"/>
      <c r="H150" s="8"/>
    </row>
    <row r="151" spans="1:8" s="2" customFormat="1" ht="41.25" customHeight="1">
      <c r="A151" s="125"/>
      <c r="B151" s="55"/>
      <c r="C151" s="81" t="s">
        <v>82</v>
      </c>
      <c r="D151" s="66"/>
      <c r="E151" s="67"/>
      <c r="F151" s="68"/>
      <c r="G151" s="69"/>
      <c r="H151" s="8"/>
    </row>
    <row r="152" spans="1:8" s="4" customFormat="1" ht="21.75" customHeight="1">
      <c r="A152" s="159" t="s">
        <v>226</v>
      </c>
      <c r="B152" s="159" t="s">
        <v>228</v>
      </c>
      <c r="C152" s="509" t="s">
        <v>143</v>
      </c>
      <c r="D152" s="510"/>
      <c r="E152" s="511"/>
      <c r="F152" s="226"/>
      <c r="G152" s="512"/>
      <c r="H152" s="9"/>
    </row>
    <row r="153" spans="1:8" s="2" customFormat="1" ht="123.75" customHeight="1">
      <c r="A153" s="163"/>
      <c r="B153" s="163"/>
      <c r="C153" s="99" t="s">
        <v>223</v>
      </c>
      <c r="D153" s="164"/>
      <c r="E153" s="128"/>
      <c r="F153" s="164"/>
      <c r="G153" s="513"/>
      <c r="H153" s="8"/>
    </row>
    <row r="154" spans="1:8" s="2" customFormat="1" ht="15" customHeight="1">
      <c r="A154" s="163"/>
      <c r="B154" s="163"/>
      <c r="C154" s="127" t="s">
        <v>73</v>
      </c>
      <c r="D154" s="164"/>
      <c r="E154" s="128"/>
      <c r="F154" s="164"/>
      <c r="G154" s="513"/>
      <c r="H154" s="8"/>
    </row>
    <row r="155" spans="1:8" s="2" customFormat="1" ht="21.75" customHeight="1">
      <c r="A155" s="165"/>
      <c r="B155" s="165"/>
      <c r="C155" s="181" t="s">
        <v>144</v>
      </c>
      <c r="D155" s="166" t="s">
        <v>55</v>
      </c>
      <c r="E155" s="514">
        <v>9008</v>
      </c>
      <c r="F155" s="366"/>
      <c r="G155" s="570">
        <f>E155*F155</f>
        <v>0</v>
      </c>
      <c r="H155" s="8"/>
    </row>
    <row r="156" spans="1:8" s="2" customFormat="1" ht="12.75" customHeight="1">
      <c r="A156" s="126"/>
      <c r="B156" s="126"/>
      <c r="C156" s="127"/>
      <c r="D156" s="95"/>
      <c r="E156" s="133"/>
      <c r="F156" s="49"/>
      <c r="G156" s="72"/>
      <c r="H156" s="29"/>
    </row>
    <row r="157" spans="1:8" s="2" customFormat="1" ht="15.75" customHeight="1">
      <c r="A157" s="201"/>
      <c r="B157" s="201" t="s">
        <v>266</v>
      </c>
      <c r="C157" s="202" t="s">
        <v>262</v>
      </c>
      <c r="D157" s="203"/>
      <c r="E157" s="204"/>
      <c r="F157" s="204"/>
      <c r="G157" s="205"/>
      <c r="H157" s="29"/>
    </row>
    <row r="158" spans="1:8" s="2" customFormat="1" ht="15.75" customHeight="1">
      <c r="A158" s="201" t="s">
        <v>238</v>
      </c>
      <c r="B158" s="201" t="s">
        <v>267</v>
      </c>
      <c r="C158" s="202" t="s">
        <v>268</v>
      </c>
      <c r="D158" s="206"/>
      <c r="E158" s="204"/>
      <c r="F158" s="204"/>
      <c r="G158" s="205"/>
      <c r="H158" s="29"/>
    </row>
    <row r="159" spans="1:8" s="2" customFormat="1" ht="155.25" customHeight="1">
      <c r="A159" s="207"/>
      <c r="B159" s="207"/>
      <c r="C159" s="208" t="s">
        <v>270</v>
      </c>
      <c r="D159" s="203"/>
      <c r="E159" s="204"/>
      <c r="F159" s="203"/>
      <c r="G159" s="209"/>
      <c r="H159" s="29"/>
    </row>
    <row r="160" spans="1:8" s="2" customFormat="1" ht="18" customHeight="1">
      <c r="A160" s="210" t="s">
        <v>240</v>
      </c>
      <c r="B160" s="210"/>
      <c r="C160" s="211" t="s">
        <v>269</v>
      </c>
      <c r="D160" s="212" t="s">
        <v>137</v>
      </c>
      <c r="E160" s="104">
        <v>370</v>
      </c>
      <c r="F160" s="515"/>
      <c r="G160" s="570">
        <f>E160*F160</f>
        <v>0</v>
      </c>
      <c r="H160" s="29"/>
    </row>
    <row r="161" spans="1:8" s="2" customFormat="1" ht="13.5" customHeight="1">
      <c r="A161" s="126"/>
      <c r="B161" s="126"/>
      <c r="C161" s="127"/>
      <c r="D161" s="95"/>
      <c r="E161" s="133"/>
      <c r="F161" s="49"/>
      <c r="G161" s="72"/>
      <c r="H161" s="29"/>
    </row>
    <row r="162" spans="1:8" s="2" customFormat="1" ht="34.5" customHeight="1">
      <c r="A162" s="97" t="s">
        <v>263</v>
      </c>
      <c r="B162" s="97" t="s">
        <v>80</v>
      </c>
      <c r="C162" s="98" t="s">
        <v>243</v>
      </c>
      <c r="D162" s="134"/>
      <c r="E162" s="83"/>
      <c r="F162" s="135"/>
      <c r="G162" s="85"/>
      <c r="H162" s="8"/>
    </row>
    <row r="163" spans="1:8" s="2" customFormat="1" ht="81" customHeight="1">
      <c r="A163" s="79"/>
      <c r="B163" s="79"/>
      <c r="C163" s="81" t="s">
        <v>242</v>
      </c>
      <c r="D163" s="134"/>
      <c r="E163" s="83"/>
      <c r="F163" s="135"/>
      <c r="G163" s="85"/>
      <c r="H163" s="8"/>
    </row>
    <row r="164" spans="1:8" s="2" customFormat="1" ht="18" customHeight="1">
      <c r="A164" s="79"/>
      <c r="B164" s="79"/>
      <c r="C164" s="105" t="s">
        <v>73</v>
      </c>
      <c r="D164" s="134"/>
      <c r="E164" s="83"/>
      <c r="F164" s="135"/>
      <c r="G164" s="85"/>
      <c r="H164" s="8"/>
    </row>
    <row r="165" spans="1:8" s="2" customFormat="1" ht="34.5" customHeight="1">
      <c r="A165" s="79"/>
      <c r="B165" s="79"/>
      <c r="C165" s="105" t="s">
        <v>244</v>
      </c>
      <c r="D165" s="134"/>
      <c r="E165" s="83"/>
      <c r="F165" s="135"/>
      <c r="G165" s="85"/>
      <c r="H165" s="8"/>
    </row>
    <row r="166" spans="1:8" s="2" customFormat="1" ht="21.75" customHeight="1">
      <c r="A166" s="97" t="s">
        <v>264</v>
      </c>
      <c r="B166" s="79"/>
      <c r="C166" s="100" t="s">
        <v>241</v>
      </c>
      <c r="D166" s="82" t="s">
        <v>54</v>
      </c>
      <c r="E166" s="107">
        <v>6439</v>
      </c>
      <c r="F166" s="84"/>
      <c r="G166" s="571">
        <f>E166*F166</f>
        <v>0</v>
      </c>
      <c r="H166" s="8"/>
    </row>
    <row r="167" spans="1:8" s="2" customFormat="1" ht="21.75" customHeight="1">
      <c r="A167" s="101" t="s">
        <v>265</v>
      </c>
      <c r="B167" s="136"/>
      <c r="C167" s="103" t="s">
        <v>239</v>
      </c>
      <c r="D167" s="137" t="s">
        <v>54</v>
      </c>
      <c r="E167" s="104">
        <v>2498</v>
      </c>
      <c r="F167" s="138"/>
      <c r="G167" s="570">
        <f>E167*F167</f>
        <v>0</v>
      </c>
      <c r="H167" s="8"/>
    </row>
    <row r="168" spans="1:8" s="2" customFormat="1" ht="11.25" customHeight="1">
      <c r="A168" s="64"/>
      <c r="B168" s="64"/>
      <c r="C168" s="65"/>
      <c r="D168" s="66"/>
      <c r="E168" s="67"/>
      <c r="F168" s="68"/>
      <c r="G168" s="69"/>
      <c r="H168" s="8"/>
    </row>
    <row r="169" spans="1:8" s="2" customFormat="1" ht="21.75" customHeight="1">
      <c r="A169" s="414"/>
      <c r="B169" s="415"/>
      <c r="C169" s="394" t="s">
        <v>184</v>
      </c>
      <c r="D169" s="416"/>
      <c r="E169" s="417"/>
      <c r="F169" s="418"/>
      <c r="G169" s="572">
        <f>SUM(G92:G168)</f>
        <v>0</v>
      </c>
      <c r="H169" s="8"/>
    </row>
    <row r="170" spans="1:8" s="2" customFormat="1" ht="14.25" customHeight="1">
      <c r="A170" s="139"/>
      <c r="B170" s="139"/>
      <c r="C170" s="140"/>
      <c r="D170" s="141"/>
      <c r="E170" s="142"/>
      <c r="F170" s="143"/>
      <c r="G170" s="144"/>
      <c r="H170" s="8"/>
    </row>
    <row r="171" spans="1:8" s="2" customFormat="1" ht="14.25" customHeight="1">
      <c r="A171" s="410" t="s">
        <v>97</v>
      </c>
      <c r="B171" s="393"/>
      <c r="C171" s="419" t="s">
        <v>68</v>
      </c>
      <c r="D171" s="395"/>
      <c r="E171" s="396"/>
      <c r="F171" s="397"/>
      <c r="G171" s="413"/>
      <c r="H171" s="8"/>
    </row>
    <row r="172" spans="1:8" s="4" customFormat="1" ht="12.75" customHeight="1">
      <c r="A172" s="59"/>
      <c r="B172" s="59"/>
      <c r="C172" s="81"/>
      <c r="D172" s="52"/>
      <c r="E172" s="49"/>
      <c r="F172" s="53"/>
      <c r="G172" s="51"/>
      <c r="H172" s="9"/>
    </row>
    <row r="173" spans="1:8" s="4" customFormat="1" ht="15" customHeight="1">
      <c r="A173" s="59"/>
      <c r="B173" s="59" t="s">
        <v>126</v>
      </c>
      <c r="C173" s="98" t="s">
        <v>127</v>
      </c>
      <c r="D173" s="48"/>
      <c r="E173" s="49"/>
      <c r="F173" s="53"/>
      <c r="G173" s="51"/>
      <c r="H173" s="9"/>
    </row>
    <row r="174" spans="1:8" s="4" customFormat="1" ht="12.75" customHeight="1">
      <c r="A174" s="59"/>
      <c r="B174" s="59" t="s">
        <v>162</v>
      </c>
      <c r="C174" s="145" t="s">
        <v>128</v>
      </c>
      <c r="D174" s="48"/>
      <c r="E174" s="49"/>
      <c r="F174" s="53"/>
      <c r="G174" s="51"/>
      <c r="H174" s="9"/>
    </row>
    <row r="175" spans="1:8" s="4" customFormat="1" ht="58.5" customHeight="1">
      <c r="A175" s="59"/>
      <c r="B175" s="59"/>
      <c r="C175" s="81" t="s">
        <v>246</v>
      </c>
      <c r="D175" s="70"/>
      <c r="E175" s="49"/>
      <c r="F175" s="53"/>
      <c r="G175" s="51"/>
      <c r="H175" s="9"/>
    </row>
    <row r="176" spans="1:8" s="2" customFormat="1" ht="17.25" customHeight="1">
      <c r="A176" s="46" t="s">
        <v>29</v>
      </c>
      <c r="B176" s="46" t="s">
        <v>193</v>
      </c>
      <c r="C176" s="146" t="s">
        <v>192</v>
      </c>
      <c r="D176" s="70"/>
      <c r="E176" s="49"/>
      <c r="F176" s="53"/>
      <c r="G176" s="51"/>
      <c r="H176" s="8"/>
    </row>
    <row r="177" spans="1:8" s="2" customFormat="1" ht="108">
      <c r="A177" s="59"/>
      <c r="B177" s="59"/>
      <c r="C177" s="81" t="s">
        <v>245</v>
      </c>
      <c r="D177" s="70"/>
      <c r="E177" s="49"/>
      <c r="F177" s="53"/>
      <c r="G177" s="51"/>
      <c r="H177" s="8"/>
    </row>
    <row r="178" spans="1:8" s="2" customFormat="1" ht="16.5" customHeight="1">
      <c r="A178" s="59"/>
      <c r="B178" s="59"/>
      <c r="C178" s="105" t="s">
        <v>73</v>
      </c>
      <c r="D178" s="70"/>
      <c r="E178" s="49"/>
      <c r="F178" s="53"/>
      <c r="G178" s="51"/>
      <c r="H178" s="8"/>
    </row>
    <row r="179" spans="1:8" s="4" customFormat="1" ht="30.75" customHeight="1">
      <c r="A179" s="59"/>
      <c r="B179" s="59"/>
      <c r="C179" s="105" t="s">
        <v>194</v>
      </c>
      <c r="D179" s="70"/>
      <c r="E179" s="49"/>
      <c r="F179" s="53"/>
      <c r="G179" s="51"/>
      <c r="H179" s="9"/>
    </row>
    <row r="180" spans="1:8" s="4" customFormat="1" ht="56.25" customHeight="1">
      <c r="A180" s="147" t="s">
        <v>195</v>
      </c>
      <c r="B180" s="60"/>
      <c r="C180" s="148" t="s">
        <v>614</v>
      </c>
      <c r="D180" s="74" t="s">
        <v>54</v>
      </c>
      <c r="E180" s="104">
        <v>358</v>
      </c>
      <c r="F180" s="138"/>
      <c r="G180" s="570">
        <f>E180*F180</f>
        <v>0</v>
      </c>
      <c r="H180" s="9"/>
    </row>
    <row r="181" spans="1:8" s="4" customFormat="1" ht="12.75" customHeight="1">
      <c r="A181" s="197"/>
      <c r="B181" s="59"/>
      <c r="C181" s="198"/>
      <c r="D181" s="70"/>
      <c r="E181" s="107"/>
      <c r="F181" s="71"/>
      <c r="G181" s="72"/>
      <c r="H181" s="9"/>
    </row>
    <row r="182" spans="1:8" s="4" customFormat="1" ht="18" customHeight="1">
      <c r="A182" s="97" t="s">
        <v>30</v>
      </c>
      <c r="B182" s="199" t="s">
        <v>129</v>
      </c>
      <c r="C182" s="98" t="s">
        <v>154</v>
      </c>
      <c r="D182" s="82"/>
      <c r="E182" s="83"/>
      <c r="F182" s="135"/>
      <c r="G182" s="85"/>
      <c r="H182" s="9"/>
    </row>
    <row r="183" spans="1:8" s="4" customFormat="1" ht="119.25" customHeight="1">
      <c r="A183" s="79"/>
      <c r="B183" s="79"/>
      <c r="C183" s="99" t="s">
        <v>261</v>
      </c>
      <c r="D183" s="82"/>
      <c r="E183" s="83"/>
      <c r="F183" s="135"/>
      <c r="G183" s="85"/>
      <c r="H183" s="9"/>
    </row>
    <row r="184" spans="1:8" s="4" customFormat="1" ht="18" customHeight="1">
      <c r="A184" s="79"/>
      <c r="B184" s="79"/>
      <c r="C184" s="94" t="s">
        <v>73</v>
      </c>
      <c r="D184" s="99"/>
      <c r="E184" s="153"/>
      <c r="F184" s="83"/>
      <c r="G184" s="85"/>
      <c r="H184" s="9"/>
    </row>
    <row r="185" spans="1:8" s="4" customFormat="1" ht="21" customHeight="1">
      <c r="A185" s="136"/>
      <c r="B185" s="136"/>
      <c r="C185" s="115" t="s">
        <v>56</v>
      </c>
      <c r="D185" s="137" t="s">
        <v>55</v>
      </c>
      <c r="E185" s="266">
        <v>45</v>
      </c>
      <c r="F185" s="138"/>
      <c r="G185" s="570">
        <f>E185*F185</f>
        <v>0</v>
      </c>
      <c r="H185" s="9"/>
    </row>
    <row r="186" spans="1:8" s="4" customFormat="1" ht="13.5" customHeight="1">
      <c r="A186" s="59"/>
      <c r="B186" s="59"/>
      <c r="C186" s="81"/>
      <c r="D186" s="70"/>
      <c r="E186" s="49"/>
      <c r="F186" s="53"/>
      <c r="G186" s="51"/>
      <c r="H186" s="9"/>
    </row>
    <row r="187" spans="1:8" s="4" customFormat="1" ht="15.75" customHeight="1">
      <c r="A187" s="46"/>
      <c r="B187" s="46" t="s">
        <v>69</v>
      </c>
      <c r="C187" s="145" t="s">
        <v>70</v>
      </c>
      <c r="D187" s="48"/>
      <c r="E187" s="156"/>
      <c r="F187" s="50"/>
      <c r="G187" s="200"/>
      <c r="H187" s="9"/>
    </row>
    <row r="188" spans="1:8" s="4" customFormat="1" ht="15.75" customHeight="1">
      <c r="A188" s="162" t="s">
        <v>145</v>
      </c>
      <c r="B188" s="162" t="s">
        <v>271</v>
      </c>
      <c r="C188" s="214" t="s">
        <v>272</v>
      </c>
      <c r="D188" s="160"/>
      <c r="E188" s="155"/>
      <c r="F188" s="83"/>
      <c r="G188" s="161"/>
      <c r="H188" s="9"/>
    </row>
    <row r="189" spans="1:8" s="4" customFormat="1" ht="123" customHeight="1">
      <c r="A189" s="162"/>
      <c r="B189" s="162"/>
      <c r="C189" s="215" t="s">
        <v>275</v>
      </c>
      <c r="D189" s="160"/>
      <c r="E189" s="155"/>
      <c r="F189" s="83"/>
      <c r="G189" s="161"/>
      <c r="H189" s="9"/>
    </row>
    <row r="190" spans="1:8" s="4" customFormat="1" ht="18.75" customHeight="1">
      <c r="A190" s="163"/>
      <c r="B190" s="163"/>
      <c r="C190" s="94" t="s">
        <v>73</v>
      </c>
      <c r="D190" s="164"/>
      <c r="E190" s="83"/>
      <c r="F190" s="164"/>
      <c r="G190" s="161"/>
      <c r="H190" s="9"/>
    </row>
    <row r="191" spans="1:8" s="4" customFormat="1" ht="18.75" customHeight="1">
      <c r="A191" s="165" t="s">
        <v>274</v>
      </c>
      <c r="B191" s="165"/>
      <c r="C191" s="181" t="s">
        <v>273</v>
      </c>
      <c r="D191" s="166" t="s">
        <v>54</v>
      </c>
      <c r="E191" s="104">
        <v>7</v>
      </c>
      <c r="F191" s="366"/>
      <c r="G191" s="213">
        <f>E191*F191</f>
        <v>0</v>
      </c>
      <c r="H191" s="9"/>
    </row>
    <row r="192" spans="1:8" s="4" customFormat="1" ht="12" customHeight="1">
      <c r="A192" s="46"/>
      <c r="B192" s="46"/>
      <c r="C192" s="145"/>
      <c r="D192" s="48"/>
      <c r="E192" s="156"/>
      <c r="F192" s="50"/>
      <c r="G192" s="200"/>
      <c r="H192" s="9"/>
    </row>
    <row r="193" spans="1:8" s="4" customFormat="1" ht="15.75" customHeight="1">
      <c r="A193" s="46" t="s">
        <v>146</v>
      </c>
      <c r="B193" s="46" t="s">
        <v>161</v>
      </c>
      <c r="C193" s="146" t="s">
        <v>102</v>
      </c>
      <c r="D193" s="48"/>
      <c r="E193" s="156"/>
      <c r="F193" s="50"/>
      <c r="G193" s="200"/>
      <c r="H193" s="9"/>
    </row>
    <row r="194" spans="1:8" s="4" customFormat="1" ht="96" customHeight="1">
      <c r="A194" s="59"/>
      <c r="B194" s="59"/>
      <c r="C194" s="196" t="s">
        <v>255</v>
      </c>
      <c r="D194" s="52"/>
      <c r="E194" s="49"/>
      <c r="F194" s="53"/>
      <c r="G194" s="51"/>
      <c r="H194" s="9"/>
    </row>
    <row r="195" spans="1:8" s="4" customFormat="1" ht="16.5" customHeight="1">
      <c r="A195" s="59"/>
      <c r="B195" s="59"/>
      <c r="C195" s="105" t="s">
        <v>73</v>
      </c>
      <c r="D195" s="52"/>
      <c r="E195" s="49"/>
      <c r="F195" s="53"/>
      <c r="G195" s="51"/>
      <c r="H195" s="9"/>
    </row>
    <row r="196" spans="1:8" s="4" customFormat="1" ht="16.5" customHeight="1">
      <c r="A196" s="60"/>
      <c r="B196" s="60"/>
      <c r="C196" s="184" t="s">
        <v>254</v>
      </c>
      <c r="D196" s="74"/>
      <c r="E196" s="104">
        <v>977</v>
      </c>
      <c r="F196" s="138"/>
      <c r="G196" s="213">
        <f>E196*F196</f>
        <v>0</v>
      </c>
      <c r="H196" s="9"/>
    </row>
    <row r="197" spans="1:8" s="2" customFormat="1" ht="12.75" customHeight="1">
      <c r="A197" s="80"/>
      <c r="B197" s="80"/>
      <c r="C197" s="121"/>
      <c r="D197" s="150"/>
      <c r="E197" s="149"/>
      <c r="F197" s="151"/>
      <c r="G197" s="152"/>
      <c r="H197" s="8"/>
    </row>
    <row r="198" spans="1:8" s="4" customFormat="1" ht="16.5" customHeight="1">
      <c r="A198" s="97"/>
      <c r="B198" s="97" t="s">
        <v>103</v>
      </c>
      <c r="C198" s="146" t="s">
        <v>89</v>
      </c>
      <c r="D198" s="52"/>
      <c r="E198" s="83"/>
      <c r="F198" s="53"/>
      <c r="G198" s="51"/>
      <c r="H198" s="9"/>
    </row>
    <row r="199" spans="1:8" s="4" customFormat="1" ht="16.5" customHeight="1">
      <c r="A199" s="97" t="s">
        <v>147</v>
      </c>
      <c r="B199" s="97" t="s">
        <v>170</v>
      </c>
      <c r="C199" s="146" t="s">
        <v>104</v>
      </c>
      <c r="D199" s="52"/>
      <c r="E199" s="83"/>
      <c r="F199" s="53"/>
      <c r="G199" s="51"/>
      <c r="H199" s="9"/>
    </row>
    <row r="200" spans="1:8" s="2" customFormat="1" ht="129" customHeight="1">
      <c r="A200" s="55"/>
      <c r="B200" s="55"/>
      <c r="C200" s="99" t="s">
        <v>247</v>
      </c>
      <c r="D200" s="52"/>
      <c r="E200" s="83"/>
      <c r="F200" s="53"/>
      <c r="G200" s="51"/>
      <c r="H200" s="8"/>
    </row>
    <row r="201" spans="1:8" s="4" customFormat="1" ht="19.5" customHeight="1">
      <c r="A201" s="59"/>
      <c r="B201" s="59"/>
      <c r="C201" s="105" t="s">
        <v>73</v>
      </c>
      <c r="D201" s="52"/>
      <c r="E201" s="83"/>
      <c r="F201" s="53"/>
      <c r="G201" s="51"/>
      <c r="H201" s="9"/>
    </row>
    <row r="202" spans="1:8" s="4" customFormat="1" ht="26.25" customHeight="1">
      <c r="A202" s="60"/>
      <c r="B202" s="60"/>
      <c r="C202" s="187" t="s">
        <v>248</v>
      </c>
      <c r="D202" s="74" t="s">
        <v>54</v>
      </c>
      <c r="E202" s="104">
        <v>1246</v>
      </c>
      <c r="F202" s="138"/>
      <c r="G202" s="213">
        <f>E202*F202</f>
        <v>0</v>
      </c>
      <c r="H202" s="9"/>
    </row>
    <row r="203" spans="1:8" s="4" customFormat="1" ht="16.5" customHeight="1">
      <c r="A203" s="59"/>
      <c r="B203" s="59"/>
      <c r="C203" s="81"/>
      <c r="D203" s="70"/>
      <c r="E203" s="83"/>
      <c r="F203" s="71"/>
      <c r="G203" s="51"/>
      <c r="H203" s="9"/>
    </row>
    <row r="204" spans="1:8" s="4" customFormat="1" ht="16.5" customHeight="1">
      <c r="A204" s="59"/>
      <c r="B204" s="46" t="s">
        <v>256</v>
      </c>
      <c r="C204" s="146" t="s">
        <v>257</v>
      </c>
      <c r="D204" s="70"/>
      <c r="E204" s="83"/>
      <c r="F204" s="71"/>
      <c r="G204" s="51"/>
      <c r="H204" s="9"/>
    </row>
    <row r="205" spans="1:8" s="4" customFormat="1" ht="16.5" customHeight="1">
      <c r="A205" s="59" t="s">
        <v>148</v>
      </c>
      <c r="B205" s="59"/>
      <c r="C205" s="146" t="s">
        <v>258</v>
      </c>
      <c r="D205" s="70"/>
      <c r="E205" s="83"/>
      <c r="F205" s="71"/>
      <c r="G205" s="51"/>
      <c r="H205" s="9"/>
    </row>
    <row r="206" spans="1:8" s="4" customFormat="1" ht="95.25" customHeight="1">
      <c r="A206" s="59"/>
      <c r="B206" s="59"/>
      <c r="C206" s="81" t="s">
        <v>276</v>
      </c>
      <c r="D206" s="70"/>
      <c r="E206" s="83"/>
      <c r="F206" s="71"/>
      <c r="G206" s="51"/>
      <c r="H206" s="9"/>
    </row>
    <row r="207" spans="1:8" s="4" customFormat="1" ht="17.25" customHeight="1">
      <c r="A207" s="59"/>
      <c r="B207" s="59"/>
      <c r="C207" s="105" t="s">
        <v>73</v>
      </c>
      <c r="D207" s="70"/>
      <c r="E207" s="83"/>
      <c r="F207" s="71"/>
      <c r="G207" s="51"/>
      <c r="H207" s="9"/>
    </row>
    <row r="208" spans="1:8" s="4" customFormat="1" ht="28.5" customHeight="1">
      <c r="A208" s="60"/>
      <c r="B208" s="60"/>
      <c r="C208" s="249" t="s">
        <v>259</v>
      </c>
      <c r="D208" s="74" t="s">
        <v>54</v>
      </c>
      <c r="E208" s="104">
        <v>109</v>
      </c>
      <c r="F208" s="138"/>
      <c r="G208" s="213">
        <f>E208*F208</f>
        <v>0</v>
      </c>
      <c r="H208" s="9"/>
    </row>
    <row r="209" spans="1:8" s="4" customFormat="1" ht="14.25" customHeight="1">
      <c r="A209" s="59"/>
      <c r="B209" s="59"/>
      <c r="C209" s="81"/>
      <c r="D209" s="70"/>
      <c r="E209" s="83"/>
      <c r="F209" s="71"/>
      <c r="G209" s="51"/>
      <c r="H209" s="9"/>
    </row>
    <row r="210" spans="1:8" s="4" customFormat="1" ht="19.5" customHeight="1">
      <c r="A210" s="159" t="s">
        <v>31</v>
      </c>
      <c r="B210" s="159" t="s">
        <v>298</v>
      </c>
      <c r="C210" s="250" t="s">
        <v>299</v>
      </c>
      <c r="D210" s="154"/>
      <c r="E210" s="155"/>
      <c r="F210" s="49"/>
      <c r="G210" s="129"/>
      <c r="H210" s="9"/>
    </row>
    <row r="211" spans="1:8" s="4" customFormat="1" ht="275.25" customHeight="1">
      <c r="A211" s="159"/>
      <c r="B211" s="159"/>
      <c r="C211" s="251" t="s">
        <v>615</v>
      </c>
      <c r="D211" s="154"/>
      <c r="E211" s="155"/>
      <c r="F211" s="49"/>
      <c r="G211" s="129"/>
      <c r="H211" s="9"/>
    </row>
    <row r="212" spans="1:8" s="4" customFormat="1" ht="16.5" customHeight="1">
      <c r="A212" s="126"/>
      <c r="B212" s="126"/>
      <c r="C212" s="185" t="s">
        <v>300</v>
      </c>
      <c r="D212" s="95"/>
      <c r="E212" s="83"/>
      <c r="F212" s="49"/>
      <c r="G212" s="129"/>
      <c r="H212" s="9"/>
    </row>
    <row r="213" spans="1:8" s="4" customFormat="1" ht="16.5" customHeight="1">
      <c r="A213" s="159" t="s">
        <v>32</v>
      </c>
      <c r="B213" s="111"/>
      <c r="C213" s="185" t="s">
        <v>301</v>
      </c>
      <c r="D213" s="154" t="s">
        <v>137</v>
      </c>
      <c r="E213" s="189">
        <v>311</v>
      </c>
      <c r="F213" s="155"/>
      <c r="G213" s="497">
        <f>E213*F213</f>
        <v>0</v>
      </c>
      <c r="H213" s="9"/>
    </row>
    <row r="214" spans="1:8" s="4" customFormat="1" ht="16.5" customHeight="1">
      <c r="A214" s="159" t="s">
        <v>33</v>
      </c>
      <c r="B214" s="111"/>
      <c r="C214" s="185" t="s">
        <v>155</v>
      </c>
      <c r="D214" s="154" t="s">
        <v>137</v>
      </c>
      <c r="E214" s="189">
        <v>662</v>
      </c>
      <c r="F214" s="155"/>
      <c r="G214" s="497">
        <f>E214*F214</f>
        <v>0</v>
      </c>
      <c r="H214" s="9"/>
    </row>
    <row r="215" spans="1:8" s="4" customFormat="1" ht="16.5" customHeight="1">
      <c r="A215" s="159" t="s">
        <v>34</v>
      </c>
      <c r="B215" s="111"/>
      <c r="C215" s="185" t="s">
        <v>156</v>
      </c>
      <c r="D215" s="154" t="s">
        <v>137</v>
      </c>
      <c r="E215" s="189">
        <v>46</v>
      </c>
      <c r="F215" s="155"/>
      <c r="G215" s="497">
        <f>E215*F215</f>
        <v>0</v>
      </c>
      <c r="H215" s="9"/>
    </row>
    <row r="216" spans="1:8" s="4" customFormat="1" ht="16.5" customHeight="1">
      <c r="A216" s="159" t="s">
        <v>35</v>
      </c>
      <c r="B216" s="111"/>
      <c r="C216" s="185" t="s">
        <v>157</v>
      </c>
      <c r="D216" s="154" t="s">
        <v>137</v>
      </c>
      <c r="E216" s="189">
        <v>242</v>
      </c>
      <c r="F216" s="155"/>
      <c r="G216" s="497">
        <f>E216*F216</f>
        <v>0</v>
      </c>
      <c r="H216" s="9"/>
    </row>
    <row r="217" spans="1:8" s="4" customFormat="1" ht="16.5" customHeight="1">
      <c r="A217" s="230" t="s">
        <v>303</v>
      </c>
      <c r="B217" s="114"/>
      <c r="C217" s="231" t="s">
        <v>302</v>
      </c>
      <c r="D217" s="157" t="s">
        <v>137</v>
      </c>
      <c r="E217" s="193">
        <v>21</v>
      </c>
      <c r="F217" s="421"/>
      <c r="G217" s="213">
        <f>E217*F217</f>
        <v>0</v>
      </c>
      <c r="H217" s="9"/>
    </row>
    <row r="218" spans="1:8" s="4" customFormat="1" ht="11.25" customHeight="1">
      <c r="A218" s="111"/>
      <c r="B218" s="111"/>
      <c r="C218" s="185"/>
      <c r="D218" s="154"/>
      <c r="E218" s="155"/>
      <c r="F218" s="156"/>
      <c r="G218" s="158"/>
      <c r="H218" s="9"/>
    </row>
    <row r="219" spans="1:8" s="4" customFormat="1" ht="18" customHeight="1">
      <c r="A219" s="244" t="s">
        <v>149</v>
      </c>
      <c r="B219" s="244" t="s">
        <v>170</v>
      </c>
      <c r="C219" s="245" t="s">
        <v>260</v>
      </c>
      <c r="D219" s="234"/>
      <c r="E219" s="235"/>
      <c r="F219" s="236"/>
      <c r="G219" s="237"/>
      <c r="H219" s="9"/>
    </row>
    <row r="220" spans="1:8" s="4" customFormat="1" ht="61.5" customHeight="1">
      <c r="A220" s="113"/>
      <c r="B220" s="113"/>
      <c r="C220" s="99" t="s">
        <v>293</v>
      </c>
      <c r="D220" s="95"/>
      <c r="E220" s="107"/>
      <c r="F220" s="238"/>
      <c r="G220" s="239"/>
      <c r="H220" s="9"/>
    </row>
    <row r="221" spans="1:8" s="4" customFormat="1" ht="17.25" customHeight="1">
      <c r="A221" s="113"/>
      <c r="B221" s="113"/>
      <c r="C221" s="188" t="s">
        <v>73</v>
      </c>
      <c r="D221" s="95"/>
      <c r="E221" s="107"/>
      <c r="F221" s="238"/>
      <c r="G221" s="239"/>
      <c r="H221" s="9"/>
    </row>
    <row r="222" spans="1:8" s="4" customFormat="1" ht="16.5" customHeight="1">
      <c r="A222" s="240"/>
      <c r="B222" s="240"/>
      <c r="C222" s="241" t="s">
        <v>292</v>
      </c>
      <c r="D222" s="242" t="s">
        <v>63</v>
      </c>
      <c r="E222" s="243">
        <v>2</v>
      </c>
      <c r="F222" s="420"/>
      <c r="G222" s="213">
        <f>E222*F222</f>
        <v>0</v>
      </c>
      <c r="H222" s="9"/>
    </row>
    <row r="223" spans="1:8" s="4" customFormat="1" ht="11.25" customHeight="1">
      <c r="A223" s="111"/>
      <c r="B223" s="111"/>
      <c r="C223" s="185"/>
      <c r="D223" s="154"/>
      <c r="E223" s="155"/>
      <c r="F223" s="156"/>
      <c r="G223" s="158"/>
      <c r="H223" s="9"/>
    </row>
    <row r="224" spans="1:8" s="2" customFormat="1" ht="18" customHeight="1">
      <c r="A224" s="159" t="s">
        <v>150</v>
      </c>
      <c r="B224" s="111" t="s">
        <v>172</v>
      </c>
      <c r="C224" s="216" t="s">
        <v>277</v>
      </c>
      <c r="D224" s="95"/>
      <c r="E224" s="107"/>
      <c r="F224" s="83"/>
      <c r="G224" s="217"/>
      <c r="H224" s="8"/>
    </row>
    <row r="225" spans="1:8" s="2" customFormat="1" ht="17.25" customHeight="1">
      <c r="A225" s="126"/>
      <c r="B225" s="126"/>
      <c r="C225" s="216" t="s">
        <v>278</v>
      </c>
      <c r="D225" s="95"/>
      <c r="E225" s="107"/>
      <c r="F225" s="83"/>
      <c r="G225" s="217"/>
      <c r="H225" s="8"/>
    </row>
    <row r="226" spans="1:8" s="2" customFormat="1" ht="201.75" customHeight="1">
      <c r="A226" s="218"/>
      <c r="B226" s="218"/>
      <c r="C226" s="182" t="s">
        <v>308</v>
      </c>
      <c r="D226" s="218"/>
      <c r="E226" s="218"/>
      <c r="F226" s="218"/>
      <c r="G226" s="218"/>
      <c r="H226" s="8"/>
    </row>
    <row r="227" spans="1:8" s="2" customFormat="1" ht="19.5" customHeight="1">
      <c r="A227" s="218"/>
      <c r="B227" s="218"/>
      <c r="C227" s="219" t="s">
        <v>279</v>
      </c>
      <c r="D227" s="218"/>
      <c r="E227" s="218"/>
      <c r="F227" s="218"/>
      <c r="G227" s="218"/>
      <c r="H227" s="8"/>
    </row>
    <row r="228" spans="1:8" s="2" customFormat="1" ht="31.5" customHeight="1">
      <c r="A228" s="218"/>
      <c r="B228" s="218"/>
      <c r="C228" s="218" t="s">
        <v>280</v>
      </c>
      <c r="D228" s="218"/>
      <c r="E228" s="218"/>
      <c r="F228" s="218"/>
      <c r="G228" s="218"/>
      <c r="H228" s="8"/>
    </row>
    <row r="229" spans="1:8" s="2" customFormat="1" ht="27.75" customHeight="1">
      <c r="A229" s="220" t="s">
        <v>282</v>
      </c>
      <c r="B229" s="221"/>
      <c r="C229" s="221" t="s">
        <v>281</v>
      </c>
      <c r="D229" s="222" t="s">
        <v>63</v>
      </c>
      <c r="E229" s="223">
        <v>40</v>
      </c>
      <c r="F229" s="174"/>
      <c r="G229" s="213">
        <f>E229*F229</f>
        <v>0</v>
      </c>
      <c r="H229" s="8"/>
    </row>
    <row r="230" spans="1:8" s="4" customFormat="1" ht="11.25" customHeight="1">
      <c r="A230" s="111"/>
      <c r="B230" s="111"/>
      <c r="C230" s="185"/>
      <c r="D230" s="154"/>
      <c r="E230" s="155"/>
      <c r="F230" s="156"/>
      <c r="G230" s="158"/>
      <c r="H230" s="9"/>
    </row>
    <row r="231" spans="1:8" s="4" customFormat="1" ht="18" customHeight="1">
      <c r="A231" s="159"/>
      <c r="B231" s="111" t="s">
        <v>171</v>
      </c>
      <c r="C231" s="224" t="s">
        <v>283</v>
      </c>
      <c r="D231" s="130"/>
      <c r="E231" s="225"/>
      <c r="F231" s="226"/>
      <c r="G231" s="227"/>
      <c r="H231" s="9"/>
    </row>
    <row r="232" spans="1:8" s="4" customFormat="1" ht="18" customHeight="1">
      <c r="A232" s="159" t="s">
        <v>151</v>
      </c>
      <c r="B232" s="111" t="s">
        <v>58</v>
      </c>
      <c r="C232" s="224" t="s">
        <v>284</v>
      </c>
      <c r="D232" s="130"/>
      <c r="E232" s="225"/>
      <c r="F232" s="226"/>
      <c r="G232" s="227"/>
      <c r="H232" s="9"/>
    </row>
    <row r="233" spans="1:8" s="4" customFormat="1" ht="99" customHeight="1">
      <c r="A233" s="159"/>
      <c r="B233" s="111"/>
      <c r="C233" s="182" t="s">
        <v>285</v>
      </c>
      <c r="D233" s="130"/>
      <c r="E233" s="225"/>
      <c r="F233" s="226"/>
      <c r="G233" s="227"/>
      <c r="H233" s="9"/>
    </row>
    <row r="234" spans="1:8" s="4" customFormat="1" ht="99" customHeight="1">
      <c r="A234" s="159"/>
      <c r="B234" s="111"/>
      <c r="C234" s="182" t="s">
        <v>286</v>
      </c>
      <c r="D234" s="130"/>
      <c r="E234" s="225"/>
      <c r="F234" s="226"/>
      <c r="G234" s="227"/>
      <c r="H234" s="9"/>
    </row>
    <row r="235" spans="1:8" s="4" customFormat="1" ht="32.25" customHeight="1">
      <c r="A235" s="159"/>
      <c r="B235" s="111"/>
      <c r="C235" s="182" t="s">
        <v>287</v>
      </c>
      <c r="D235" s="130"/>
      <c r="E235" s="225"/>
      <c r="F235" s="226"/>
      <c r="G235" s="227"/>
      <c r="H235" s="9"/>
    </row>
    <row r="236" spans="1:8" s="4" customFormat="1" ht="60.75" customHeight="1">
      <c r="A236" s="162"/>
      <c r="B236" s="126"/>
      <c r="C236" s="182" t="s">
        <v>289</v>
      </c>
      <c r="D236" s="95"/>
      <c r="E236" s="107"/>
      <c r="F236" s="83"/>
      <c r="G236" s="217"/>
      <c r="H236" s="9"/>
    </row>
    <row r="237" spans="1:8" s="4" customFormat="1" ht="31.5" customHeight="1">
      <c r="A237" s="162"/>
      <c r="B237" s="126"/>
      <c r="C237" s="182" t="s">
        <v>288</v>
      </c>
      <c r="D237" s="95"/>
      <c r="E237" s="107"/>
      <c r="F237" s="83"/>
      <c r="G237" s="217"/>
      <c r="H237" s="9"/>
    </row>
    <row r="238" spans="1:8" s="4" customFormat="1" ht="30" customHeight="1">
      <c r="A238" s="159" t="s">
        <v>290</v>
      </c>
      <c r="B238" s="126"/>
      <c r="C238" s="185" t="s">
        <v>294</v>
      </c>
      <c r="D238" s="95" t="s">
        <v>63</v>
      </c>
      <c r="E238" s="228">
        <v>1</v>
      </c>
      <c r="F238" s="83"/>
      <c r="G238" s="229">
        <f>E238*F238</f>
        <v>0</v>
      </c>
      <c r="H238" s="9"/>
    </row>
    <row r="239" spans="1:8" s="4" customFormat="1" ht="30" customHeight="1">
      <c r="A239" s="230" t="s">
        <v>291</v>
      </c>
      <c r="B239" s="114"/>
      <c r="C239" s="231" t="s">
        <v>295</v>
      </c>
      <c r="D239" s="131" t="s">
        <v>63</v>
      </c>
      <c r="E239" s="232">
        <v>22</v>
      </c>
      <c r="F239" s="366"/>
      <c r="G239" s="233">
        <f>E239*F239</f>
        <v>0</v>
      </c>
      <c r="H239" s="9"/>
    </row>
    <row r="240" spans="1:8" s="4" customFormat="1" ht="11.25" customHeight="1">
      <c r="A240" s="111"/>
      <c r="B240" s="111"/>
      <c r="C240" s="185"/>
      <c r="D240" s="154"/>
      <c r="E240" s="155"/>
      <c r="F240" s="156"/>
      <c r="G240" s="158"/>
      <c r="H240" s="9"/>
    </row>
    <row r="241" spans="1:8" s="4" customFormat="1" ht="20.25" customHeight="1">
      <c r="A241" s="159" t="s">
        <v>152</v>
      </c>
      <c r="B241" s="159" t="s">
        <v>171</v>
      </c>
      <c r="C241" s="202" t="s">
        <v>304</v>
      </c>
      <c r="D241" s="252"/>
      <c r="E241" s="253"/>
      <c r="F241" s="264"/>
      <c r="G241" s="254"/>
      <c r="H241" s="9"/>
    </row>
    <row r="242" spans="1:8" s="4" customFormat="1" ht="88.5" customHeight="1">
      <c r="A242" s="255"/>
      <c r="B242" s="256"/>
      <c r="C242" s="257" t="s">
        <v>306</v>
      </c>
      <c r="D242" s="258"/>
      <c r="E242" s="259"/>
      <c r="F242" s="265"/>
      <c r="G242" s="260"/>
      <c r="H242" s="9"/>
    </row>
    <row r="243" spans="1:8" s="4" customFormat="1" ht="24.75" customHeight="1">
      <c r="A243" s="261"/>
      <c r="B243" s="261"/>
      <c r="C243" s="262" t="s">
        <v>307</v>
      </c>
      <c r="D243" s="263" t="s">
        <v>305</v>
      </c>
      <c r="E243" s="232">
        <v>23</v>
      </c>
      <c r="F243" s="366"/>
      <c r="G243" s="233">
        <f>E243*F243</f>
        <v>0</v>
      </c>
      <c r="H243" s="9"/>
    </row>
    <row r="244" spans="1:8" s="4" customFormat="1" ht="11.25" customHeight="1">
      <c r="A244" s="111"/>
      <c r="B244" s="111"/>
      <c r="C244" s="185"/>
      <c r="D244" s="154"/>
      <c r="E244" s="155"/>
      <c r="F244" s="156"/>
      <c r="G244" s="158"/>
      <c r="H244" s="9"/>
    </row>
    <row r="245" spans="1:8" s="4" customFormat="1" ht="13.5" customHeight="1">
      <c r="A245" s="59" t="s">
        <v>36</v>
      </c>
      <c r="B245" s="59"/>
      <c r="C245" s="146" t="s">
        <v>409</v>
      </c>
      <c r="D245" s="70"/>
      <c r="E245" s="49"/>
      <c r="F245" s="53"/>
      <c r="G245" s="51"/>
      <c r="H245" s="9"/>
    </row>
    <row r="246" spans="1:8" s="2" customFormat="1" ht="14.25" customHeight="1">
      <c r="A246" s="80"/>
      <c r="B246" s="80"/>
      <c r="C246" s="65"/>
      <c r="D246" s="167"/>
      <c r="E246" s="149"/>
      <c r="F246" s="151"/>
      <c r="G246" s="69"/>
      <c r="H246" s="8"/>
    </row>
    <row r="247" spans="1:8" s="2" customFormat="1" ht="14.25" customHeight="1">
      <c r="A247" s="80"/>
      <c r="B247" s="80"/>
      <c r="C247" s="146" t="s">
        <v>410</v>
      </c>
      <c r="D247" s="167"/>
      <c r="E247" s="149"/>
      <c r="F247" s="151"/>
      <c r="G247" s="69"/>
      <c r="H247" s="8"/>
    </row>
    <row r="248" spans="1:8" s="2" customFormat="1" ht="31.5" customHeight="1">
      <c r="A248" s="163" t="s">
        <v>411</v>
      </c>
      <c r="B248" s="169" t="s">
        <v>0</v>
      </c>
      <c r="C248" s="182" t="s">
        <v>1</v>
      </c>
      <c r="D248" s="164"/>
      <c r="E248" s="128"/>
      <c r="F248" s="170"/>
      <c r="G248" s="171"/>
      <c r="H248" s="8"/>
    </row>
    <row r="249" spans="1:8" s="2" customFormat="1" ht="64.5" customHeight="1">
      <c r="A249" s="163"/>
      <c r="B249" s="169"/>
      <c r="C249" s="182" t="s">
        <v>2</v>
      </c>
      <c r="D249" s="87"/>
      <c r="E249" s="172"/>
      <c r="F249" s="170"/>
      <c r="G249" s="171"/>
      <c r="H249" s="8"/>
    </row>
    <row r="250" spans="1:8" s="2" customFormat="1" ht="30.75" customHeight="1">
      <c r="A250" s="163"/>
      <c r="B250" s="169"/>
      <c r="C250" s="182" t="s">
        <v>217</v>
      </c>
      <c r="D250" s="87"/>
      <c r="E250" s="172"/>
      <c r="F250" s="170"/>
      <c r="G250" s="171"/>
      <c r="H250" s="8"/>
    </row>
    <row r="251" spans="1:8" s="2" customFormat="1" ht="21" customHeight="1">
      <c r="A251" s="165"/>
      <c r="B251" s="173"/>
      <c r="C251" s="426" t="s">
        <v>3</v>
      </c>
      <c r="D251" s="174" t="s">
        <v>54</v>
      </c>
      <c r="E251" s="428">
        <v>95</v>
      </c>
      <c r="F251" s="366"/>
      <c r="G251" s="233">
        <f>E251*F251</f>
        <v>0</v>
      </c>
      <c r="H251" s="8"/>
    </row>
    <row r="252" spans="1:8" s="2" customFormat="1" ht="16.5" customHeight="1">
      <c r="A252" s="163"/>
      <c r="B252" s="169"/>
      <c r="C252" s="246"/>
      <c r="D252" s="164"/>
      <c r="E252" s="175"/>
      <c r="F252" s="170"/>
      <c r="G252" s="171"/>
      <c r="H252" s="8"/>
    </row>
    <row r="253" spans="1:8" s="2" customFormat="1" ht="110.25" customHeight="1">
      <c r="A253" s="162" t="s">
        <v>412</v>
      </c>
      <c r="B253" s="169"/>
      <c r="C253" s="182" t="s">
        <v>423</v>
      </c>
      <c r="D253" s="164"/>
      <c r="E253" s="175"/>
      <c r="F253" s="170"/>
      <c r="G253" s="171"/>
      <c r="H253" s="8"/>
    </row>
    <row r="254" spans="1:8" s="2" customFormat="1" ht="20.25" customHeight="1">
      <c r="A254" s="165"/>
      <c r="B254" s="173"/>
      <c r="C254" s="231" t="s">
        <v>413</v>
      </c>
      <c r="D254" s="166" t="s">
        <v>54</v>
      </c>
      <c r="E254" s="428">
        <v>8</v>
      </c>
      <c r="F254" s="366"/>
      <c r="G254" s="233">
        <f>E254*F254</f>
        <v>0</v>
      </c>
      <c r="H254" s="8"/>
    </row>
    <row r="255" spans="1:8" s="2" customFormat="1" ht="20.25" customHeight="1">
      <c r="A255" s="162"/>
      <c r="B255" s="169"/>
      <c r="C255" s="185"/>
      <c r="D255" s="164"/>
      <c r="E255" s="427"/>
      <c r="F255" s="83"/>
      <c r="G255" s="72"/>
      <c r="H255" s="8"/>
    </row>
    <row r="256" spans="1:8" s="2" customFormat="1" ht="17.25" customHeight="1">
      <c r="A256" s="162"/>
      <c r="B256" s="169"/>
      <c r="C256" s="224" t="s">
        <v>414</v>
      </c>
      <c r="D256" s="164"/>
      <c r="E256" s="172"/>
      <c r="F256" s="83"/>
      <c r="G256" s="176"/>
      <c r="H256" s="8"/>
    </row>
    <row r="257" spans="1:8" s="2" customFormat="1" ht="21.75" customHeight="1">
      <c r="A257" s="159" t="s">
        <v>415</v>
      </c>
      <c r="B257" s="248"/>
      <c r="C257" s="224" t="s">
        <v>417</v>
      </c>
      <c r="D257" s="164"/>
      <c r="E257" s="172"/>
      <c r="F257" s="83"/>
      <c r="G257" s="176"/>
      <c r="H257" s="8"/>
    </row>
    <row r="258" spans="1:8" s="2" customFormat="1" ht="119.25" customHeight="1">
      <c r="A258" s="159"/>
      <c r="B258" s="169"/>
      <c r="C258" s="182" t="s">
        <v>595</v>
      </c>
      <c r="D258" s="164"/>
      <c r="E258" s="172"/>
      <c r="F258" s="83"/>
      <c r="G258" s="176"/>
      <c r="H258" s="8"/>
    </row>
    <row r="259" spans="1:8" s="2" customFormat="1" ht="119.25" customHeight="1">
      <c r="A259" s="159"/>
      <c r="B259" s="169"/>
      <c r="C259" s="182" t="s">
        <v>421</v>
      </c>
      <c r="D259" s="164"/>
      <c r="E259" s="172"/>
      <c r="F259" s="83"/>
      <c r="G259" s="176"/>
      <c r="H259" s="8"/>
    </row>
    <row r="260" spans="1:8" s="2" customFormat="1" ht="87" customHeight="1">
      <c r="A260" s="159"/>
      <c r="B260" s="169"/>
      <c r="C260" s="182" t="s">
        <v>422</v>
      </c>
      <c r="D260" s="164"/>
      <c r="E260" s="172"/>
      <c r="F260" s="83"/>
      <c r="G260" s="176"/>
      <c r="H260" s="8"/>
    </row>
    <row r="261" spans="1:8" s="2" customFormat="1" ht="20.25" customHeight="1">
      <c r="A261" s="165"/>
      <c r="B261" s="173"/>
      <c r="C261" s="231" t="s">
        <v>418</v>
      </c>
      <c r="D261" s="166" t="s">
        <v>419</v>
      </c>
      <c r="E261" s="428">
        <v>1</v>
      </c>
      <c r="F261" s="366"/>
      <c r="G261" s="233">
        <f>E261*F261</f>
        <v>0</v>
      </c>
      <c r="H261" s="8"/>
    </row>
    <row r="262" spans="1:8" s="2" customFormat="1" ht="17.25" customHeight="1">
      <c r="A262" s="159"/>
      <c r="B262" s="169"/>
      <c r="C262" s="182"/>
      <c r="D262" s="164"/>
      <c r="E262" s="172"/>
      <c r="F262" s="83"/>
      <c r="G262" s="176"/>
      <c r="H262" s="8"/>
    </row>
    <row r="263" spans="1:8" s="2" customFormat="1" ht="65.25" customHeight="1">
      <c r="A263" s="162" t="s">
        <v>416</v>
      </c>
      <c r="B263" s="169"/>
      <c r="C263" s="182" t="s">
        <v>424</v>
      </c>
      <c r="D263" s="164"/>
      <c r="E263" s="172"/>
      <c r="F263" s="83"/>
      <c r="G263" s="176"/>
      <c r="H263" s="8"/>
    </row>
    <row r="264" spans="1:8" s="2" customFormat="1" ht="20.25" customHeight="1">
      <c r="A264" s="165"/>
      <c r="B264" s="173"/>
      <c r="C264" s="231" t="s">
        <v>425</v>
      </c>
      <c r="D264" s="166" t="s">
        <v>54</v>
      </c>
      <c r="E264" s="428">
        <v>1.5</v>
      </c>
      <c r="F264" s="366"/>
      <c r="G264" s="233">
        <f>E264*F264</f>
        <v>0</v>
      </c>
      <c r="H264" s="8"/>
    </row>
    <row r="265" spans="1:8" s="2" customFormat="1" ht="17.25" customHeight="1">
      <c r="A265" s="159"/>
      <c r="B265" s="169"/>
      <c r="C265" s="182"/>
      <c r="D265" s="164"/>
      <c r="E265" s="172"/>
      <c r="F265" s="83"/>
      <c r="G265" s="176"/>
      <c r="H265" s="8"/>
    </row>
    <row r="266" spans="1:8" s="2" customFormat="1" ht="66" customHeight="1">
      <c r="A266" s="162" t="s">
        <v>427</v>
      </c>
      <c r="B266" s="169"/>
      <c r="C266" s="182" t="s">
        <v>426</v>
      </c>
      <c r="D266" s="164"/>
      <c r="E266" s="172"/>
      <c r="F266" s="83"/>
      <c r="G266" s="176"/>
      <c r="H266" s="8"/>
    </row>
    <row r="267" spans="1:8" s="2" customFormat="1" ht="20.25" customHeight="1">
      <c r="A267" s="165"/>
      <c r="B267" s="173"/>
      <c r="C267" s="231" t="s">
        <v>428</v>
      </c>
      <c r="D267" s="166" t="s">
        <v>54</v>
      </c>
      <c r="E267" s="428">
        <v>5</v>
      </c>
      <c r="F267" s="366"/>
      <c r="G267" s="233">
        <f>E267*F267</f>
        <v>0</v>
      </c>
      <c r="H267" s="8"/>
    </row>
    <row r="268" spans="1:8" s="2" customFormat="1" ht="17.25" customHeight="1">
      <c r="A268" s="159"/>
      <c r="B268" s="169"/>
      <c r="C268" s="182"/>
      <c r="D268" s="164"/>
      <c r="E268" s="172"/>
      <c r="F268" s="83"/>
      <c r="G268" s="176"/>
      <c r="H268" s="8"/>
    </row>
    <row r="269" spans="1:8" s="2" customFormat="1" ht="21.75" customHeight="1">
      <c r="A269" s="159" t="s">
        <v>416</v>
      </c>
      <c r="B269" s="248"/>
      <c r="C269" s="224" t="s">
        <v>420</v>
      </c>
      <c r="D269" s="164"/>
      <c r="E269" s="172"/>
      <c r="F269" s="83"/>
      <c r="G269" s="176"/>
      <c r="H269" s="8"/>
    </row>
    <row r="270" spans="1:8" s="2" customFormat="1" ht="105" customHeight="1">
      <c r="A270" s="159"/>
      <c r="B270" s="169"/>
      <c r="C270" s="182" t="s">
        <v>596</v>
      </c>
      <c r="D270" s="164"/>
      <c r="E270" s="172"/>
      <c r="F270" s="83"/>
      <c r="G270" s="176"/>
      <c r="H270" s="8"/>
    </row>
    <row r="271" spans="1:8" s="2" customFormat="1" ht="132.75" customHeight="1">
      <c r="A271" s="159"/>
      <c r="B271" s="169"/>
      <c r="C271" s="182" t="s">
        <v>430</v>
      </c>
      <c r="D271" s="164"/>
      <c r="E271" s="172"/>
      <c r="F271" s="83"/>
      <c r="G271" s="176"/>
      <c r="H271" s="8"/>
    </row>
    <row r="272" spans="1:8" s="2" customFormat="1" ht="135.75" customHeight="1">
      <c r="A272" s="159"/>
      <c r="B272" s="169"/>
      <c r="C272" s="182" t="s">
        <v>429</v>
      </c>
      <c r="D272" s="164"/>
      <c r="E272" s="172"/>
      <c r="F272" s="83"/>
      <c r="G272" s="176"/>
      <c r="H272" s="8"/>
    </row>
    <row r="273" spans="1:9" s="2" customFormat="1" ht="20.25" customHeight="1">
      <c r="A273" s="165"/>
      <c r="B273" s="173"/>
      <c r="C273" s="231" t="s">
        <v>418</v>
      </c>
      <c r="D273" s="166" t="s">
        <v>419</v>
      </c>
      <c r="E273" s="428">
        <v>2</v>
      </c>
      <c r="F273" s="366"/>
      <c r="G273" s="233">
        <f>E273*F273</f>
        <v>0</v>
      </c>
      <c r="H273" s="8"/>
    </row>
    <row r="274" spans="1:9" s="5" customFormat="1" ht="14.25" customHeight="1">
      <c r="A274" s="162"/>
      <c r="B274" s="169"/>
      <c r="C274" s="182"/>
      <c r="D274" s="87"/>
      <c r="E274" s="172"/>
      <c r="F274" s="83"/>
      <c r="G274" s="176"/>
      <c r="H274" s="9"/>
    </row>
    <row r="275" spans="1:9" s="2" customFormat="1" ht="23.25" customHeight="1">
      <c r="A275" s="46" t="s">
        <v>37</v>
      </c>
      <c r="B275" s="46" t="s">
        <v>173</v>
      </c>
      <c r="C275" s="146" t="s">
        <v>105</v>
      </c>
      <c r="D275" s="52"/>
      <c r="E275" s="49"/>
      <c r="F275" s="53"/>
      <c r="G275" s="51"/>
      <c r="H275" s="8"/>
    </row>
    <row r="276" spans="1:9" s="2" customFormat="1" ht="92.25" customHeight="1">
      <c r="A276" s="55"/>
      <c r="B276" s="55"/>
      <c r="C276" s="81" t="s">
        <v>297</v>
      </c>
      <c r="D276" s="52"/>
      <c r="E276" s="49"/>
      <c r="F276" s="53"/>
      <c r="G276" s="51"/>
      <c r="H276" s="8"/>
    </row>
    <row r="277" spans="1:9" s="2" customFormat="1" ht="43.5" customHeight="1">
      <c r="A277" s="55"/>
      <c r="B277" s="55"/>
      <c r="C277" s="81" t="s">
        <v>296</v>
      </c>
      <c r="D277" s="52"/>
      <c r="E277" s="49"/>
      <c r="F277" s="53"/>
      <c r="G277" s="51"/>
      <c r="H277" s="8"/>
    </row>
    <row r="278" spans="1:9" s="2" customFormat="1" ht="36.75" customHeight="1">
      <c r="A278" s="59"/>
      <c r="B278" s="59"/>
      <c r="C278" s="81" t="s">
        <v>218</v>
      </c>
      <c r="D278" s="52"/>
      <c r="E278" s="49"/>
      <c r="F278" s="53"/>
      <c r="G278" s="51"/>
      <c r="H278" s="8"/>
    </row>
    <row r="279" spans="1:9" s="2" customFormat="1" ht="15.75" customHeight="1">
      <c r="A279" s="59"/>
      <c r="B279" s="59"/>
      <c r="C279" s="105" t="s">
        <v>73</v>
      </c>
      <c r="D279" s="52"/>
      <c r="E279" s="49"/>
      <c r="F279" s="53"/>
      <c r="G279" s="51"/>
      <c r="H279" s="8"/>
    </row>
    <row r="280" spans="1:9" s="2" customFormat="1" ht="15.75" customHeight="1">
      <c r="A280" s="79" t="s">
        <v>38</v>
      </c>
      <c r="B280" s="59"/>
      <c r="C280" s="81" t="s">
        <v>219</v>
      </c>
      <c r="D280" s="70" t="s">
        <v>54</v>
      </c>
      <c r="E280" s="107">
        <v>428</v>
      </c>
      <c r="F280" s="84"/>
      <c r="G280" s="229">
        <f>E280*F280</f>
        <v>0</v>
      </c>
      <c r="H280" s="8"/>
    </row>
    <row r="281" spans="1:9" s="2" customFormat="1" ht="15.75" customHeight="1">
      <c r="A281" s="136" t="s">
        <v>39</v>
      </c>
      <c r="B281" s="60"/>
      <c r="C281" s="247" t="s">
        <v>220</v>
      </c>
      <c r="D281" s="74" t="s">
        <v>54</v>
      </c>
      <c r="E281" s="104">
        <v>721</v>
      </c>
      <c r="F281" s="138"/>
      <c r="G281" s="233">
        <f>E281*F281</f>
        <v>0</v>
      </c>
      <c r="H281" s="8"/>
    </row>
    <row r="282" spans="1:9" s="2" customFormat="1" ht="12.75" customHeight="1">
      <c r="A282" s="64"/>
      <c r="B282" s="64"/>
      <c r="C282" s="186"/>
      <c r="D282" s="66"/>
      <c r="E282" s="67"/>
      <c r="F282" s="68"/>
      <c r="G282" s="69"/>
      <c r="H282" s="8"/>
    </row>
    <row r="283" spans="1:9" s="2" customFormat="1" ht="18" customHeight="1">
      <c r="A283" s="97" t="s">
        <v>40</v>
      </c>
      <c r="B283" s="97" t="s">
        <v>174</v>
      </c>
      <c r="C283" s="146" t="s">
        <v>106</v>
      </c>
      <c r="D283" s="52"/>
      <c r="E283" s="49"/>
      <c r="F283" s="53"/>
      <c r="G283" s="51"/>
      <c r="H283" s="8"/>
    </row>
    <row r="284" spans="1:9" s="2" customFormat="1" ht="15.75" customHeight="1">
      <c r="A284" s="79"/>
      <c r="B284" s="79" t="s">
        <v>107</v>
      </c>
      <c r="C284" s="81" t="s">
        <v>108</v>
      </c>
      <c r="D284" s="52"/>
      <c r="E284" s="49"/>
      <c r="F284" s="53"/>
      <c r="G284" s="51"/>
      <c r="H284" s="8"/>
    </row>
    <row r="285" spans="1:9" s="2" customFormat="1" ht="73.5" customHeight="1">
      <c r="A285" s="168"/>
      <c r="B285" s="55"/>
      <c r="C285" s="81" t="s">
        <v>249</v>
      </c>
      <c r="D285" s="52"/>
      <c r="E285" s="83"/>
      <c r="F285" s="135"/>
      <c r="G285" s="51"/>
      <c r="H285" s="8"/>
    </row>
    <row r="286" spans="1:9" s="2" customFormat="1" ht="33" customHeight="1">
      <c r="A286" s="59"/>
      <c r="B286" s="59"/>
      <c r="C286" s="81" t="s">
        <v>109</v>
      </c>
      <c r="D286" s="52"/>
      <c r="E286" s="49"/>
      <c r="F286" s="53"/>
      <c r="G286" s="51"/>
      <c r="H286" s="8"/>
    </row>
    <row r="287" spans="1:9" s="191" customFormat="1" ht="17.25" customHeight="1">
      <c r="A287" s="159" t="s">
        <v>41</v>
      </c>
      <c r="B287" s="111"/>
      <c r="C287" s="188" t="s">
        <v>250</v>
      </c>
      <c r="D287" s="154" t="s">
        <v>137</v>
      </c>
      <c r="E287" s="189">
        <v>2156</v>
      </c>
      <c r="F287" s="367"/>
      <c r="G287" s="194">
        <f>E287*F287</f>
        <v>0</v>
      </c>
      <c r="H287" s="190"/>
      <c r="I287" s="190"/>
    </row>
    <row r="288" spans="1:9" s="191" customFormat="1" ht="17.25" customHeight="1">
      <c r="A288" s="159" t="s">
        <v>42</v>
      </c>
      <c r="B288" s="111"/>
      <c r="C288" s="188" t="s">
        <v>251</v>
      </c>
      <c r="D288" s="154" t="s">
        <v>137</v>
      </c>
      <c r="E288" s="189">
        <v>359</v>
      </c>
      <c r="F288" s="367"/>
      <c r="G288" s="194">
        <f>E288*F288</f>
        <v>0</v>
      </c>
      <c r="H288" s="190"/>
      <c r="I288" s="190"/>
    </row>
    <row r="289" spans="1:9" s="191" customFormat="1" ht="17.25" customHeight="1">
      <c r="A289" s="230" t="s">
        <v>253</v>
      </c>
      <c r="B289" s="114"/>
      <c r="C289" s="192" t="s">
        <v>252</v>
      </c>
      <c r="D289" s="157" t="s">
        <v>137</v>
      </c>
      <c r="E289" s="193">
        <v>4640</v>
      </c>
      <c r="F289" s="368"/>
      <c r="G289" s="195">
        <f>E289*F289</f>
        <v>0</v>
      </c>
      <c r="H289" s="190"/>
      <c r="I289" s="190"/>
    </row>
    <row r="290" spans="1:9" s="2" customFormat="1" ht="14.25" customHeight="1">
      <c r="A290" s="59"/>
      <c r="B290" s="59"/>
      <c r="C290" s="81"/>
      <c r="D290" s="52"/>
      <c r="E290" s="49"/>
      <c r="F290" s="53"/>
      <c r="G290" s="51"/>
      <c r="H290" s="8"/>
    </row>
    <row r="291" spans="1:9" s="2" customFormat="1" ht="21" customHeight="1">
      <c r="A291" s="414"/>
      <c r="B291" s="415"/>
      <c r="C291" s="394" t="s">
        <v>134</v>
      </c>
      <c r="D291" s="416"/>
      <c r="E291" s="417"/>
      <c r="F291" s="418"/>
      <c r="G291" s="572">
        <f>SUM(G180:G289)</f>
        <v>0</v>
      </c>
      <c r="H291" s="8"/>
    </row>
    <row r="292" spans="1:9" s="2" customFormat="1" ht="15" customHeight="1">
      <c r="A292" s="64"/>
      <c r="B292" s="64"/>
      <c r="C292" s="65"/>
      <c r="D292" s="66"/>
      <c r="E292" s="67"/>
      <c r="F292" s="68"/>
      <c r="G292" s="69"/>
      <c r="H292" s="8"/>
    </row>
    <row r="293" spans="1:9" s="2" customFormat="1" ht="21.75" customHeight="1">
      <c r="A293" s="410" t="s">
        <v>91</v>
      </c>
      <c r="B293" s="393"/>
      <c r="C293" s="412" t="s">
        <v>72</v>
      </c>
      <c r="D293" s="395"/>
      <c r="E293" s="396"/>
      <c r="F293" s="397"/>
      <c r="G293" s="413"/>
      <c r="H293" s="8"/>
    </row>
    <row r="294" spans="1:9" s="2" customFormat="1" ht="13.5" customHeight="1">
      <c r="A294" s="125"/>
      <c r="B294" s="125"/>
      <c r="C294" s="65"/>
      <c r="D294" s="66"/>
      <c r="E294" s="67"/>
      <c r="F294" s="68"/>
      <c r="G294" s="69"/>
      <c r="H294" s="8"/>
    </row>
    <row r="295" spans="1:9" s="2" customFormat="1" ht="18" customHeight="1">
      <c r="A295" s="46" t="s">
        <v>333</v>
      </c>
      <c r="B295" s="46" t="s">
        <v>66</v>
      </c>
      <c r="C295" s="146" t="s">
        <v>71</v>
      </c>
      <c r="D295" s="52"/>
      <c r="E295" s="49"/>
      <c r="F295" s="53"/>
      <c r="G295" s="51"/>
      <c r="H295" s="8"/>
    </row>
    <row r="296" spans="1:9" s="2" customFormat="1" ht="56.25" customHeight="1">
      <c r="A296" s="59"/>
      <c r="B296" s="59"/>
      <c r="C296" s="99" t="s">
        <v>313</v>
      </c>
      <c r="D296" s="52"/>
      <c r="E296" s="83"/>
      <c r="F296" s="53"/>
      <c r="G296" s="51"/>
      <c r="H296" s="8"/>
    </row>
    <row r="297" spans="1:9" s="2" customFormat="1" ht="15.75" customHeight="1">
      <c r="A297" s="59"/>
      <c r="B297" s="59"/>
      <c r="C297" s="105" t="s">
        <v>73</v>
      </c>
      <c r="D297" s="52"/>
      <c r="E297" s="49"/>
      <c r="F297" s="53"/>
      <c r="G297" s="51"/>
      <c r="H297" s="8"/>
    </row>
    <row r="298" spans="1:9" s="2" customFormat="1" ht="37.5" customHeight="1">
      <c r="A298" s="59"/>
      <c r="B298" s="59"/>
      <c r="C298" s="105" t="s">
        <v>312</v>
      </c>
      <c r="D298" s="52"/>
      <c r="E298" s="49"/>
      <c r="F298" s="53"/>
      <c r="G298" s="51"/>
      <c r="H298" s="8"/>
    </row>
    <row r="299" spans="1:9" s="2" customFormat="1" ht="31.5" customHeight="1">
      <c r="A299" s="59" t="s">
        <v>390</v>
      </c>
      <c r="B299" s="59"/>
      <c r="C299" s="81" t="s">
        <v>311</v>
      </c>
      <c r="D299" s="70" t="s">
        <v>54</v>
      </c>
      <c r="E299" s="107">
        <v>6013</v>
      </c>
      <c r="F299" s="84"/>
      <c r="G299" s="194">
        <f>E299*F299</f>
        <v>0</v>
      </c>
      <c r="H299" s="8"/>
    </row>
    <row r="300" spans="1:9" s="2" customFormat="1" ht="45.75" customHeight="1">
      <c r="A300" s="60" t="s">
        <v>391</v>
      </c>
      <c r="B300" s="60"/>
      <c r="C300" s="115" t="s">
        <v>310</v>
      </c>
      <c r="D300" s="74" t="s">
        <v>54</v>
      </c>
      <c r="E300" s="104">
        <v>1436</v>
      </c>
      <c r="F300" s="138"/>
      <c r="G300" s="195">
        <f>E300*F300</f>
        <v>0</v>
      </c>
      <c r="H300" s="8"/>
    </row>
    <row r="301" spans="1:9" s="2" customFormat="1" ht="8.25" customHeight="1">
      <c r="A301" s="178"/>
      <c r="B301" s="125"/>
      <c r="C301" s="65"/>
      <c r="D301" s="66"/>
      <c r="E301" s="149"/>
      <c r="F301" s="151"/>
      <c r="G301" s="69"/>
      <c r="H301" s="8"/>
    </row>
    <row r="302" spans="1:9" s="2" customFormat="1" ht="30" customHeight="1">
      <c r="A302" s="46" t="s">
        <v>334</v>
      </c>
      <c r="B302" s="46" t="s">
        <v>59</v>
      </c>
      <c r="C302" s="146" t="s">
        <v>60</v>
      </c>
      <c r="D302" s="76"/>
      <c r="E302" s="77"/>
      <c r="F302" s="78"/>
      <c r="G302" s="51"/>
      <c r="H302" s="8"/>
    </row>
    <row r="303" spans="1:9" s="2" customFormat="1" ht="53.25" customHeight="1">
      <c r="A303" s="55"/>
      <c r="B303" s="55"/>
      <c r="C303" s="81" t="s">
        <v>87</v>
      </c>
      <c r="D303" s="52"/>
      <c r="E303" s="49"/>
      <c r="F303" s="53"/>
      <c r="G303" s="51"/>
      <c r="H303" s="8"/>
    </row>
    <row r="304" spans="1:9" s="2" customFormat="1" ht="15.75" customHeight="1">
      <c r="A304" s="59"/>
      <c r="B304" s="59"/>
      <c r="C304" s="105" t="s">
        <v>73</v>
      </c>
      <c r="D304" s="52"/>
      <c r="E304" s="49"/>
      <c r="F304" s="53"/>
      <c r="G304" s="51"/>
      <c r="H304" s="8"/>
    </row>
    <row r="305" spans="1:8" s="2" customFormat="1" ht="21" customHeight="1">
      <c r="A305" s="59"/>
      <c r="B305" s="59"/>
      <c r="C305" s="105" t="s">
        <v>61</v>
      </c>
      <c r="D305" s="52"/>
      <c r="E305" s="49"/>
      <c r="F305" s="53"/>
      <c r="G305" s="51"/>
      <c r="H305" s="8"/>
    </row>
    <row r="306" spans="1:8" s="2" customFormat="1" ht="36" customHeight="1">
      <c r="A306" s="183" t="s">
        <v>392</v>
      </c>
      <c r="B306" s="183"/>
      <c r="C306" s="184" t="s">
        <v>136</v>
      </c>
      <c r="D306" s="74" t="s">
        <v>54</v>
      </c>
      <c r="E306" s="104">
        <v>420</v>
      </c>
      <c r="F306" s="138"/>
      <c r="G306" s="195">
        <f>E306*F306</f>
        <v>0</v>
      </c>
      <c r="H306" s="8"/>
    </row>
    <row r="307" spans="1:8" s="2" customFormat="1" ht="12">
      <c r="A307" s="79"/>
      <c r="B307" s="59"/>
      <c r="C307" s="81"/>
      <c r="D307" s="52"/>
      <c r="E307" s="83"/>
      <c r="F307" s="135"/>
      <c r="G307" s="51"/>
      <c r="H307" s="8"/>
    </row>
    <row r="308" spans="1:8" s="272" customFormat="1" ht="27.75" customHeight="1">
      <c r="A308" s="276" t="s">
        <v>316</v>
      </c>
      <c r="B308" s="276" t="s">
        <v>314</v>
      </c>
      <c r="C308" s="277" t="s">
        <v>315</v>
      </c>
      <c r="D308" s="268"/>
      <c r="E308" s="269"/>
      <c r="F308" s="270"/>
      <c r="G308" s="271"/>
    </row>
    <row r="309" spans="1:8" s="273" customFormat="1" ht="70.5" customHeight="1">
      <c r="A309" s="267"/>
      <c r="B309" s="267"/>
      <c r="C309" s="305" t="s">
        <v>387</v>
      </c>
      <c r="D309" s="268"/>
      <c r="E309" s="269"/>
      <c r="F309" s="270"/>
      <c r="G309" s="271"/>
    </row>
    <row r="310" spans="1:8" s="275" customFormat="1" ht="25.5" customHeight="1">
      <c r="A310" s="183" t="s">
        <v>175</v>
      </c>
      <c r="B310" s="183"/>
      <c r="C310" s="184" t="s">
        <v>386</v>
      </c>
      <c r="D310" s="74" t="s">
        <v>55</v>
      </c>
      <c r="E310" s="104">
        <v>9546</v>
      </c>
      <c r="F310" s="138"/>
      <c r="G310" s="195">
        <f>E310*F310</f>
        <v>0</v>
      </c>
    </row>
    <row r="311" spans="1:8" s="2" customFormat="1" ht="12">
      <c r="A311" s="79"/>
      <c r="B311" s="59"/>
      <c r="C311" s="81"/>
      <c r="D311" s="52"/>
      <c r="E311" s="83"/>
      <c r="F311" s="135"/>
      <c r="G311" s="51"/>
      <c r="H311" s="8"/>
    </row>
    <row r="312" spans="1:8" s="273" customFormat="1" ht="17.25" customHeight="1">
      <c r="A312" s="207" t="s">
        <v>320</v>
      </c>
      <c r="B312" s="207" t="s">
        <v>67</v>
      </c>
      <c r="C312" s="290" t="s">
        <v>317</v>
      </c>
      <c r="D312" s="279"/>
      <c r="E312" s="280"/>
      <c r="F312" s="281"/>
      <c r="G312" s="282"/>
    </row>
    <row r="313" spans="1:8" s="278" customFormat="1" ht="108.75" customHeight="1">
      <c r="A313" s="163"/>
      <c r="B313" s="163"/>
      <c r="C313" s="304" t="s">
        <v>616</v>
      </c>
      <c r="D313" s="283"/>
      <c r="E313" s="284"/>
      <c r="F313" s="285"/>
      <c r="G313" s="286"/>
    </row>
    <row r="314" spans="1:8" s="278" customFormat="1" ht="19.5" customHeight="1">
      <c r="A314" s="288"/>
      <c r="B314" s="289"/>
      <c r="C314" s="291" t="s">
        <v>318</v>
      </c>
      <c r="D314" s="287"/>
      <c r="E314" s="284"/>
      <c r="F314" s="285"/>
      <c r="G314" s="286"/>
    </row>
    <row r="315" spans="1:8" s="278" customFormat="1" ht="19.5" customHeight="1">
      <c r="A315" s="165"/>
      <c r="B315" s="165"/>
      <c r="C315" s="303" t="s">
        <v>319</v>
      </c>
      <c r="D315" s="166" t="s">
        <v>55</v>
      </c>
      <c r="E315" s="104">
        <v>9546</v>
      </c>
      <c r="F315" s="138"/>
      <c r="G315" s="233">
        <f>E315*F315</f>
        <v>0</v>
      </c>
    </row>
    <row r="316" spans="1:8" s="2" customFormat="1" ht="12">
      <c r="A316" s="79"/>
      <c r="B316" s="59"/>
      <c r="C316" s="81"/>
      <c r="D316" s="52"/>
      <c r="E316" s="83"/>
      <c r="F316" s="135"/>
      <c r="G316" s="51"/>
      <c r="H316" s="8"/>
    </row>
    <row r="317" spans="1:8" s="278" customFormat="1" ht="21" customHeight="1">
      <c r="A317" s="113"/>
      <c r="B317" s="113"/>
      <c r="C317" s="292" t="s">
        <v>321</v>
      </c>
      <c r="D317" s="293"/>
      <c r="E317" s="294"/>
      <c r="F317" s="295"/>
      <c r="G317" s="296"/>
    </row>
    <row r="318" spans="1:8" s="278" customFormat="1" ht="112.5" customHeight="1">
      <c r="A318" s="113" t="s">
        <v>322</v>
      </c>
      <c r="B318" s="113" t="s">
        <v>323</v>
      </c>
      <c r="C318" s="297" t="s">
        <v>617</v>
      </c>
      <c r="D318" s="293"/>
      <c r="E318" s="294"/>
      <c r="F318" s="295"/>
      <c r="G318" s="296"/>
    </row>
    <row r="319" spans="1:8" s="278" customFormat="1" ht="18.75" customHeight="1">
      <c r="A319" s="298" t="s">
        <v>324</v>
      </c>
      <c r="B319" s="113"/>
      <c r="C319" s="299" t="s">
        <v>326</v>
      </c>
      <c r="D319" s="293" t="s">
        <v>55</v>
      </c>
      <c r="E319" s="284">
        <v>9547</v>
      </c>
      <c r="F319" s="170"/>
      <c r="G319" s="300">
        <f>E319*F319</f>
        <v>0</v>
      </c>
    </row>
    <row r="320" spans="1:8" s="278" customFormat="1" ht="18.75" customHeight="1">
      <c r="A320" s="301" t="s">
        <v>393</v>
      </c>
      <c r="B320" s="122"/>
      <c r="C320" s="302" t="s">
        <v>325</v>
      </c>
      <c r="D320" s="131" t="s">
        <v>55</v>
      </c>
      <c r="E320" s="104">
        <v>3501</v>
      </c>
      <c r="F320" s="366"/>
      <c r="G320" s="233">
        <f>E320*F320</f>
        <v>0</v>
      </c>
    </row>
    <row r="321" spans="1:10" s="2" customFormat="1" ht="12.75" customHeight="1">
      <c r="A321" s="79"/>
      <c r="B321" s="59"/>
      <c r="C321" s="81"/>
      <c r="D321" s="52"/>
      <c r="E321" s="83"/>
      <c r="F321" s="135"/>
      <c r="G321" s="51"/>
      <c r="H321" s="8"/>
    </row>
    <row r="322" spans="1:10" s="278" customFormat="1" ht="17.25" customHeight="1">
      <c r="A322" s="113"/>
      <c r="B322" s="113"/>
      <c r="C322" s="292" t="s">
        <v>487</v>
      </c>
      <c r="D322" s="293"/>
      <c r="E322" s="294"/>
      <c r="F322" s="295"/>
      <c r="G322" s="296"/>
    </row>
    <row r="323" spans="1:10" s="273" customFormat="1" ht="21.75" customHeight="1">
      <c r="A323" s="435" t="s">
        <v>492</v>
      </c>
      <c r="B323" s="435"/>
      <c r="C323" s="529" t="s">
        <v>488</v>
      </c>
      <c r="D323" s="436"/>
      <c r="E323" s="530"/>
      <c r="F323" s="531"/>
      <c r="G323" s="532"/>
    </row>
    <row r="324" spans="1:10" s="278" customFormat="1" ht="64.5" customHeight="1">
      <c r="A324" s="113"/>
      <c r="B324" s="113"/>
      <c r="C324" s="297" t="s">
        <v>618</v>
      </c>
      <c r="D324" s="293"/>
      <c r="E324" s="433"/>
      <c r="F324" s="295"/>
      <c r="G324" s="296"/>
    </row>
    <row r="325" spans="1:10" s="278" customFormat="1" ht="20.25" customHeight="1">
      <c r="A325" s="113"/>
      <c r="B325" s="113"/>
      <c r="C325" s="274" t="s">
        <v>489</v>
      </c>
      <c r="D325" s="293"/>
      <c r="E325" s="433"/>
      <c r="F325" s="295"/>
      <c r="G325" s="296"/>
    </row>
    <row r="326" spans="1:10" s="275" customFormat="1" ht="20.25" customHeight="1">
      <c r="A326" s="435" t="s">
        <v>493</v>
      </c>
      <c r="B326" s="435"/>
      <c r="C326" s="533" t="s">
        <v>490</v>
      </c>
      <c r="D326" s="293" t="s">
        <v>55</v>
      </c>
      <c r="E326" s="284">
        <v>14</v>
      </c>
      <c r="F326" s="295"/>
      <c r="G326" s="300">
        <f>E326*F326</f>
        <v>0</v>
      </c>
    </row>
    <row r="327" spans="1:10" s="275" customFormat="1" ht="20.25" customHeight="1">
      <c r="A327" s="114" t="s">
        <v>494</v>
      </c>
      <c r="B327" s="114"/>
      <c r="C327" s="534" t="s">
        <v>491</v>
      </c>
      <c r="D327" s="131" t="s">
        <v>55</v>
      </c>
      <c r="E327" s="104">
        <v>12</v>
      </c>
      <c r="F327" s="453"/>
      <c r="G327" s="233">
        <f>E327*F327</f>
        <v>0</v>
      </c>
    </row>
    <row r="328" spans="1:10" s="2" customFormat="1" ht="12.75" customHeight="1">
      <c r="A328" s="79"/>
      <c r="B328" s="59"/>
      <c r="C328" s="81"/>
      <c r="D328" s="52"/>
      <c r="E328" s="83"/>
      <c r="F328" s="135"/>
      <c r="G328" s="51"/>
      <c r="H328" s="8"/>
    </row>
    <row r="329" spans="1:10" s="2" customFormat="1" ht="15.75" customHeight="1">
      <c r="A329" s="392"/>
      <c r="B329" s="393"/>
      <c r="C329" s="394" t="s">
        <v>135</v>
      </c>
      <c r="D329" s="395"/>
      <c r="E329" s="396"/>
      <c r="F329" s="397"/>
      <c r="G329" s="398">
        <f>SUM(G299:G327)</f>
        <v>0</v>
      </c>
      <c r="H329" s="8"/>
    </row>
    <row r="330" spans="1:10" s="2" customFormat="1" ht="12" customHeight="1">
      <c r="A330" s="139"/>
      <c r="B330" s="139"/>
      <c r="C330" s="140"/>
      <c r="D330" s="141"/>
      <c r="E330" s="142"/>
      <c r="F330" s="143"/>
      <c r="G330" s="144"/>
      <c r="H330" s="8"/>
    </row>
    <row r="331" spans="1:10" s="2" customFormat="1" ht="12" customHeight="1">
      <c r="A331" s="410" t="s">
        <v>98</v>
      </c>
      <c r="B331" s="393"/>
      <c r="C331" s="412" t="s">
        <v>431</v>
      </c>
      <c r="D331" s="395"/>
      <c r="E331" s="396"/>
      <c r="F331" s="397"/>
      <c r="G331" s="413"/>
      <c r="H331" s="8"/>
    </row>
    <row r="332" spans="1:10" s="2" customFormat="1" ht="12">
      <c r="A332" s="59"/>
      <c r="B332" s="59"/>
      <c r="C332" s="81"/>
      <c r="D332" s="52"/>
      <c r="E332" s="49"/>
      <c r="F332" s="53"/>
      <c r="G332" s="51"/>
      <c r="H332" s="8"/>
    </row>
    <row r="333" spans="1:10" s="272" customFormat="1" ht="17.25" customHeight="1">
      <c r="A333" s="468" t="s">
        <v>432</v>
      </c>
      <c r="B333" s="468" t="s">
        <v>49</v>
      </c>
      <c r="C333" s="473" t="s">
        <v>434</v>
      </c>
      <c r="D333" s="470"/>
      <c r="E333" s="476"/>
      <c r="F333" s="479"/>
      <c r="G333" s="478"/>
      <c r="H333" s="429"/>
      <c r="I333" s="430"/>
      <c r="J333" s="430"/>
    </row>
    <row r="334" spans="1:10" s="272" customFormat="1" ht="12">
      <c r="A334" s="298"/>
      <c r="B334" s="113"/>
      <c r="C334" s="437"/>
      <c r="D334" s="293"/>
      <c r="E334" s="445"/>
      <c r="F334" s="295"/>
      <c r="G334" s="296"/>
      <c r="H334" s="429"/>
      <c r="I334" s="430"/>
      <c r="J334" s="430"/>
    </row>
    <row r="335" spans="1:10" s="272" customFormat="1" ht="92.25" customHeight="1">
      <c r="A335" s="442"/>
      <c r="B335" s="442"/>
      <c r="C335" s="491" t="s">
        <v>463</v>
      </c>
      <c r="D335" s="443"/>
      <c r="E335" s="443"/>
      <c r="F335" s="444"/>
      <c r="G335" s="443"/>
    </row>
    <row r="336" spans="1:10" s="272" customFormat="1" ht="147" customHeight="1">
      <c r="A336" s="442"/>
      <c r="B336" s="442"/>
      <c r="C336" s="491" t="s">
        <v>435</v>
      </c>
      <c r="D336" s="443"/>
      <c r="E336" s="443"/>
      <c r="F336" s="444"/>
      <c r="G336" s="443"/>
    </row>
    <row r="337" spans="1:10" s="272" customFormat="1" ht="54" customHeight="1">
      <c r="A337" s="442"/>
      <c r="B337" s="442"/>
      <c r="C337" s="491" t="s">
        <v>436</v>
      </c>
      <c r="D337" s="443"/>
      <c r="E337" s="443"/>
      <c r="F337" s="444"/>
      <c r="G337" s="443"/>
    </row>
    <row r="338" spans="1:10" s="272" customFormat="1" ht="12">
      <c r="A338" s="298"/>
      <c r="B338" s="113"/>
      <c r="C338" s="437"/>
      <c r="D338" s="293"/>
      <c r="E338" s="445"/>
      <c r="F338" s="446"/>
      <c r="G338" s="296"/>
      <c r="H338" s="431"/>
      <c r="I338" s="430"/>
      <c r="J338" s="430"/>
    </row>
    <row r="339" spans="1:10" s="272" customFormat="1" ht="18" customHeight="1">
      <c r="A339" s="435" t="s">
        <v>176</v>
      </c>
      <c r="B339" s="435" t="s">
        <v>437</v>
      </c>
      <c r="C339" s="487" t="s">
        <v>438</v>
      </c>
      <c r="D339" s="177"/>
      <c r="E339" s="482"/>
      <c r="F339" s="285"/>
      <c r="G339" s="286"/>
      <c r="H339" s="431"/>
      <c r="I339" s="430"/>
      <c r="J339" s="430"/>
    </row>
    <row r="340" spans="1:10" s="272" customFormat="1" ht="123" customHeight="1">
      <c r="A340" s="298"/>
      <c r="B340" s="113"/>
      <c r="C340" s="485" t="s">
        <v>462</v>
      </c>
      <c r="D340" s="283"/>
      <c r="E340" s="480"/>
      <c r="F340" s="481"/>
      <c r="G340" s="286"/>
      <c r="H340" s="431"/>
      <c r="I340" s="430"/>
      <c r="J340" s="430"/>
    </row>
    <row r="341" spans="1:10" s="272" customFormat="1" ht="15.75" customHeight="1">
      <c r="A341" s="298"/>
      <c r="B341" s="113"/>
      <c r="C341" s="485" t="s">
        <v>73</v>
      </c>
      <c r="D341" s="283"/>
      <c r="E341" s="480"/>
      <c r="F341" s="481"/>
      <c r="G341" s="286"/>
      <c r="H341" s="431"/>
      <c r="I341" s="430"/>
      <c r="J341" s="430"/>
    </row>
    <row r="342" spans="1:10" s="432" customFormat="1" ht="15.75" customHeight="1">
      <c r="A342" s="157" t="s">
        <v>433</v>
      </c>
      <c r="B342" s="114"/>
      <c r="C342" s="181" t="s">
        <v>464</v>
      </c>
      <c r="D342" s="493" t="s">
        <v>63</v>
      </c>
      <c r="E342" s="494">
        <v>9</v>
      </c>
      <c r="F342" s="368"/>
      <c r="G342" s="195">
        <f>E342*F342</f>
        <v>0</v>
      </c>
      <c r="H342" s="431"/>
      <c r="I342" s="429"/>
      <c r="J342" s="429"/>
    </row>
    <row r="343" spans="1:10" s="272" customFormat="1" ht="15" customHeight="1">
      <c r="A343" s="298"/>
      <c r="B343" s="113"/>
      <c r="C343" s="437"/>
      <c r="D343" s="293"/>
      <c r="E343" s="450"/>
      <c r="F343" s="295"/>
      <c r="G343" s="296"/>
      <c r="H343" s="431"/>
      <c r="I343" s="430"/>
      <c r="J343" s="430"/>
    </row>
    <row r="344" spans="1:10" s="272" customFormat="1" ht="22.5" customHeight="1">
      <c r="A344" s="435" t="s">
        <v>475</v>
      </c>
      <c r="B344" s="435" t="s">
        <v>442</v>
      </c>
      <c r="C344" s="487" t="s">
        <v>443</v>
      </c>
      <c r="D344" s="177"/>
      <c r="E344" s="482"/>
      <c r="F344" s="285"/>
      <c r="G344" s="286"/>
      <c r="H344" s="431"/>
      <c r="I344" s="430"/>
      <c r="J344" s="430"/>
    </row>
    <row r="345" spans="1:10" s="272" customFormat="1" ht="88.5" customHeight="1">
      <c r="A345" s="298"/>
      <c r="B345" s="113"/>
      <c r="C345" s="485" t="s">
        <v>444</v>
      </c>
      <c r="D345" s="283"/>
      <c r="E345" s="480"/>
      <c r="F345" s="481"/>
      <c r="G345" s="286"/>
      <c r="H345" s="431"/>
      <c r="I345" s="430"/>
      <c r="J345" s="430"/>
    </row>
    <row r="346" spans="1:10" s="272" customFormat="1" ht="15.75" customHeight="1">
      <c r="A346" s="298"/>
      <c r="B346" s="113"/>
      <c r="C346" s="485" t="s">
        <v>73</v>
      </c>
      <c r="D346" s="283"/>
      <c r="E346" s="480"/>
      <c r="F346" s="481"/>
      <c r="G346" s="286"/>
      <c r="H346" s="431"/>
      <c r="I346" s="430"/>
      <c r="J346" s="430"/>
    </row>
    <row r="347" spans="1:10" s="432" customFormat="1" ht="15.75" customHeight="1">
      <c r="A347" s="434" t="s">
        <v>476</v>
      </c>
      <c r="B347" s="435"/>
      <c r="C347" s="485" t="s">
        <v>446</v>
      </c>
      <c r="D347" s="177" t="s">
        <v>63</v>
      </c>
      <c r="E347" s="492">
        <v>10</v>
      </c>
      <c r="F347" s="495"/>
      <c r="G347" s="490">
        <f>E347*F347</f>
        <v>0</v>
      </c>
      <c r="H347" s="431"/>
      <c r="I347" s="429"/>
      <c r="J347" s="429"/>
    </row>
    <row r="348" spans="1:10" s="432" customFormat="1" ht="15.75" customHeight="1">
      <c r="A348" s="434" t="s">
        <v>477</v>
      </c>
      <c r="B348" s="435"/>
      <c r="C348" s="485" t="s">
        <v>465</v>
      </c>
      <c r="D348" s="177" t="s">
        <v>63</v>
      </c>
      <c r="E348" s="492">
        <v>14</v>
      </c>
      <c r="F348" s="495"/>
      <c r="G348" s="490">
        <f>E348*F348</f>
        <v>0</v>
      </c>
      <c r="H348" s="431"/>
      <c r="I348" s="429"/>
      <c r="J348" s="429"/>
    </row>
    <row r="349" spans="1:10" s="432" customFormat="1" ht="15.75" customHeight="1">
      <c r="A349" s="434" t="s">
        <v>478</v>
      </c>
      <c r="B349" s="435"/>
      <c r="C349" s="485" t="s">
        <v>466</v>
      </c>
      <c r="D349" s="177" t="s">
        <v>63</v>
      </c>
      <c r="E349" s="492">
        <v>3</v>
      </c>
      <c r="F349" s="495"/>
      <c r="G349" s="490">
        <f>E349*F349</f>
        <v>0</v>
      </c>
      <c r="H349" s="431"/>
      <c r="I349" s="429"/>
      <c r="J349" s="429"/>
    </row>
    <row r="350" spans="1:10" s="432" customFormat="1" ht="15.75" customHeight="1">
      <c r="A350" s="157" t="s">
        <v>479</v>
      </c>
      <c r="B350" s="114"/>
      <c r="C350" s="181" t="s">
        <v>467</v>
      </c>
      <c r="D350" s="493" t="s">
        <v>63</v>
      </c>
      <c r="E350" s="494">
        <v>5</v>
      </c>
      <c r="F350" s="368"/>
      <c r="G350" s="195">
        <f>E350*F350</f>
        <v>0</v>
      </c>
      <c r="H350" s="431"/>
      <c r="I350" s="429"/>
      <c r="J350" s="429"/>
    </row>
    <row r="351" spans="1:10" s="272" customFormat="1" ht="10.5" customHeight="1">
      <c r="A351" s="436"/>
      <c r="B351" s="113"/>
      <c r="C351" s="437"/>
      <c r="D351" s="293"/>
      <c r="E351" s="451"/>
      <c r="F351" s="438"/>
      <c r="G351" s="296"/>
      <c r="H351" s="431"/>
      <c r="I351" s="430"/>
      <c r="J351" s="430"/>
    </row>
    <row r="352" spans="1:10" s="272" customFormat="1" ht="20.25" customHeight="1">
      <c r="A352" s="434" t="s">
        <v>480</v>
      </c>
      <c r="B352" s="435" t="s">
        <v>447</v>
      </c>
      <c r="C352" s="447" t="s">
        <v>48</v>
      </c>
      <c r="D352" s="293"/>
      <c r="E352" s="293"/>
      <c r="F352" s="294"/>
      <c r="G352" s="454">
        <v>0</v>
      </c>
      <c r="H352" s="429"/>
      <c r="I352" s="430"/>
      <c r="J352" s="430"/>
    </row>
    <row r="353" spans="1:10" s="272" customFormat="1" ht="11.25" customHeight="1">
      <c r="A353" s="434"/>
      <c r="B353" s="435"/>
      <c r="C353" s="447"/>
      <c r="D353" s="293"/>
      <c r="E353" s="293"/>
      <c r="F353" s="294"/>
      <c r="G353" s="454"/>
      <c r="H353" s="429"/>
      <c r="I353" s="430"/>
      <c r="J353" s="430"/>
    </row>
    <row r="354" spans="1:10" s="272" customFormat="1" ht="158.25" customHeight="1">
      <c r="A354" s="298"/>
      <c r="B354" s="113"/>
      <c r="C354" s="179" t="s">
        <v>448</v>
      </c>
      <c r="D354" s="293"/>
      <c r="E354" s="293"/>
      <c r="F354" s="294"/>
      <c r="G354" s="454"/>
      <c r="H354" s="429"/>
      <c r="I354" s="430"/>
      <c r="J354" s="430"/>
    </row>
    <row r="355" spans="1:10" s="272" customFormat="1" ht="49.5" customHeight="1">
      <c r="A355" s="301" t="s">
        <v>481</v>
      </c>
      <c r="B355" s="122"/>
      <c r="C355" s="455" t="s">
        <v>449</v>
      </c>
      <c r="D355" s="131" t="s">
        <v>419</v>
      </c>
      <c r="E355" s="440">
        <v>1</v>
      </c>
      <c r="F355" s="132"/>
      <c r="G355" s="233">
        <f>E355*F355</f>
        <v>0</v>
      </c>
      <c r="H355" s="429"/>
      <c r="I355" s="430"/>
      <c r="J355" s="430"/>
    </row>
    <row r="356" spans="1:10" s="272" customFormat="1" ht="11.25" customHeight="1">
      <c r="A356" s="293"/>
      <c r="B356" s="113"/>
      <c r="C356" s="437"/>
      <c r="D356" s="293"/>
      <c r="E356" s="451"/>
      <c r="F356" s="295"/>
      <c r="G356" s="300"/>
      <c r="H356" s="429"/>
      <c r="I356" s="430"/>
      <c r="J356" s="430"/>
    </row>
    <row r="357" spans="1:10" s="272" customFormat="1" ht="18.75" customHeight="1">
      <c r="A357" s="468" t="s">
        <v>432</v>
      </c>
      <c r="B357" s="468"/>
      <c r="C357" s="473" t="s">
        <v>450</v>
      </c>
      <c r="D357" s="470"/>
      <c r="E357" s="470"/>
      <c r="F357" s="474"/>
      <c r="G357" s="472">
        <f>SUM(G342:G355)</f>
        <v>0</v>
      </c>
      <c r="H357" s="429"/>
      <c r="I357" s="430"/>
      <c r="J357" s="430"/>
    </row>
    <row r="358" spans="1:10" s="272" customFormat="1" ht="12">
      <c r="A358" s="298"/>
      <c r="B358" s="113"/>
      <c r="C358" s="437"/>
      <c r="D358" s="293"/>
      <c r="E358" s="452"/>
      <c r="F358" s="295"/>
      <c r="G358" s="296"/>
      <c r="H358" s="429"/>
      <c r="I358" s="430"/>
      <c r="J358" s="430"/>
    </row>
    <row r="359" spans="1:10" s="272" customFormat="1" ht="18" customHeight="1">
      <c r="A359" s="468" t="s">
        <v>181</v>
      </c>
      <c r="B359" s="468" t="s">
        <v>50</v>
      </c>
      <c r="C359" s="473" t="s">
        <v>452</v>
      </c>
      <c r="D359" s="470"/>
      <c r="E359" s="470"/>
      <c r="F359" s="474"/>
      <c r="G359" s="472"/>
      <c r="H359" s="431"/>
      <c r="I359" s="430"/>
      <c r="J359" s="430"/>
    </row>
    <row r="360" spans="1:10" s="272" customFormat="1" ht="153.75" customHeight="1">
      <c r="A360" s="298"/>
      <c r="B360" s="113"/>
      <c r="C360" s="485" t="s">
        <v>619</v>
      </c>
      <c r="D360" s="283"/>
      <c r="E360" s="483"/>
      <c r="F360" s="481"/>
      <c r="G360" s="286"/>
      <c r="H360" s="431"/>
      <c r="I360" s="430"/>
      <c r="J360" s="430"/>
    </row>
    <row r="361" spans="1:10" s="272" customFormat="1" ht="12">
      <c r="A361" s="298"/>
      <c r="B361" s="113"/>
      <c r="C361" s="485"/>
      <c r="D361" s="283"/>
      <c r="E361" s="483"/>
      <c r="F361" s="285"/>
      <c r="G361" s="286"/>
      <c r="H361" s="431"/>
      <c r="I361" s="430"/>
      <c r="J361" s="430"/>
    </row>
    <row r="362" spans="1:10" s="272" customFormat="1" ht="20.25" customHeight="1">
      <c r="A362" s="435" t="s">
        <v>177</v>
      </c>
      <c r="B362" s="435" t="s">
        <v>178</v>
      </c>
      <c r="C362" s="487" t="s">
        <v>131</v>
      </c>
      <c r="D362" s="177"/>
      <c r="E362" s="484"/>
      <c r="F362" s="285"/>
      <c r="G362" s="286"/>
      <c r="H362" s="431"/>
      <c r="I362" s="430"/>
      <c r="J362" s="430"/>
    </row>
    <row r="363" spans="1:10" s="272" customFormat="1" ht="43.5" customHeight="1">
      <c r="A363" s="298"/>
      <c r="B363" s="113"/>
      <c r="C363" s="488" t="s">
        <v>453</v>
      </c>
      <c r="D363" s="283"/>
      <c r="E363" s="483"/>
      <c r="F363" s="481"/>
      <c r="G363" s="286"/>
      <c r="H363" s="431"/>
      <c r="I363" s="430"/>
      <c r="J363" s="430"/>
    </row>
    <row r="364" spans="1:10" s="272" customFormat="1" ht="16.5" customHeight="1">
      <c r="A364" s="298"/>
      <c r="B364" s="113"/>
      <c r="C364" s="488" t="s">
        <v>454</v>
      </c>
      <c r="D364" s="283"/>
      <c r="E364" s="483"/>
      <c r="F364" s="481"/>
      <c r="G364" s="286"/>
      <c r="H364" s="431"/>
      <c r="I364" s="430"/>
      <c r="J364" s="430"/>
    </row>
    <row r="365" spans="1:10" s="272" customFormat="1" ht="16.5" customHeight="1">
      <c r="A365" s="298"/>
      <c r="B365" s="113"/>
      <c r="C365" s="488" t="s">
        <v>73</v>
      </c>
      <c r="D365" s="283"/>
      <c r="E365" s="483"/>
      <c r="F365" s="285"/>
      <c r="G365" s="286"/>
      <c r="H365" s="431"/>
      <c r="I365" s="430"/>
      <c r="J365" s="430"/>
    </row>
    <row r="366" spans="1:10" s="272" customFormat="1" ht="34.5" customHeight="1">
      <c r="A366" s="436" t="s">
        <v>482</v>
      </c>
      <c r="B366" s="113"/>
      <c r="C366" s="488" t="s">
        <v>620</v>
      </c>
      <c r="D366" s="283" t="s">
        <v>408</v>
      </c>
      <c r="E366" s="496">
        <v>460</v>
      </c>
      <c r="F366" s="285"/>
      <c r="G366" s="486">
        <f>E366*F366</f>
        <v>0</v>
      </c>
      <c r="H366" s="431"/>
      <c r="I366" s="430"/>
      <c r="J366" s="430"/>
    </row>
    <row r="367" spans="1:10" s="272" customFormat="1" ht="30" customHeight="1">
      <c r="A367" s="130" t="s">
        <v>483</v>
      </c>
      <c r="B367" s="126"/>
      <c r="C367" s="498" t="s">
        <v>621</v>
      </c>
      <c r="D367" s="164" t="s">
        <v>408</v>
      </c>
      <c r="E367" s="501">
        <v>30</v>
      </c>
      <c r="F367" s="238"/>
      <c r="G367" s="497">
        <f>E367*F367</f>
        <v>0</v>
      </c>
      <c r="H367" s="431"/>
      <c r="I367" s="430"/>
      <c r="J367" s="430"/>
    </row>
    <row r="368" spans="1:10" s="272" customFormat="1" ht="29.25" customHeight="1">
      <c r="A368" s="456" t="s">
        <v>484</v>
      </c>
      <c r="B368" s="122"/>
      <c r="C368" s="499" t="s">
        <v>622</v>
      </c>
      <c r="D368" s="166" t="s">
        <v>408</v>
      </c>
      <c r="E368" s="266">
        <v>850</v>
      </c>
      <c r="F368" s="500"/>
      <c r="G368" s="213">
        <f>E368*F368</f>
        <v>0</v>
      </c>
      <c r="H368" s="431"/>
      <c r="I368" s="430"/>
      <c r="J368" s="430"/>
    </row>
    <row r="369" spans="1:10" s="272" customFormat="1" ht="12">
      <c r="A369" s="293"/>
      <c r="B369" s="113"/>
      <c r="C369" s="458"/>
      <c r="D369" s="293"/>
      <c r="E369" s="452"/>
      <c r="F369" s="295"/>
      <c r="G369" s="296"/>
      <c r="H369" s="431"/>
      <c r="I369" s="430"/>
      <c r="J369" s="430"/>
    </row>
    <row r="370" spans="1:10" s="272" customFormat="1" ht="18.75" customHeight="1">
      <c r="A370" s="435" t="s">
        <v>180</v>
      </c>
      <c r="B370" s="435" t="s">
        <v>179</v>
      </c>
      <c r="C370" s="489" t="s">
        <v>132</v>
      </c>
      <c r="D370" s="177"/>
      <c r="E370" s="484"/>
      <c r="F370" s="285"/>
      <c r="G370" s="286"/>
      <c r="H370" s="431"/>
      <c r="I370" s="430"/>
      <c r="J370" s="430"/>
    </row>
    <row r="371" spans="1:10" s="272" customFormat="1" ht="35.25" customHeight="1">
      <c r="A371" s="459" t="s">
        <v>439</v>
      </c>
      <c r="B371" s="113"/>
      <c r="C371" s="502" t="s">
        <v>470</v>
      </c>
      <c r="D371" s="283" t="s">
        <v>408</v>
      </c>
      <c r="E371" s="496">
        <v>70</v>
      </c>
      <c r="F371" s="285"/>
      <c r="G371" s="486">
        <f>E371*F371</f>
        <v>0</v>
      </c>
      <c r="H371" s="431"/>
      <c r="I371" s="430"/>
      <c r="J371" s="430"/>
    </row>
    <row r="372" spans="1:10" s="272" customFormat="1" ht="32.25" customHeight="1">
      <c r="A372" s="503" t="s">
        <v>440</v>
      </c>
      <c r="B372" s="122"/>
      <c r="C372" s="504" t="s">
        <v>471</v>
      </c>
      <c r="D372" s="166" t="s">
        <v>408</v>
      </c>
      <c r="E372" s="266">
        <v>30</v>
      </c>
      <c r="F372" s="500"/>
      <c r="G372" s="213">
        <f>E372*F372</f>
        <v>0</v>
      </c>
      <c r="H372" s="431"/>
      <c r="I372" s="430"/>
      <c r="J372" s="430"/>
    </row>
    <row r="373" spans="1:10" s="272" customFormat="1" ht="12">
      <c r="A373" s="298"/>
      <c r="B373" s="113"/>
      <c r="C373" s="458"/>
      <c r="D373" s="293"/>
      <c r="E373" s="452"/>
      <c r="F373" s="295"/>
      <c r="G373" s="286"/>
      <c r="H373" s="431"/>
      <c r="I373" s="430"/>
      <c r="J373" s="430"/>
    </row>
    <row r="374" spans="1:10" s="272" customFormat="1" ht="19.5" customHeight="1">
      <c r="A374" s="435" t="s">
        <v>441</v>
      </c>
      <c r="B374" s="435" t="s">
        <v>455</v>
      </c>
      <c r="C374" s="447" t="s">
        <v>456</v>
      </c>
      <c r="D374" s="434"/>
      <c r="E374" s="457"/>
      <c r="F374" s="295"/>
      <c r="G374" s="286"/>
      <c r="H374" s="431"/>
      <c r="I374" s="430"/>
      <c r="J374" s="430"/>
    </row>
    <row r="375" spans="1:10" s="432" customFormat="1" ht="38.25" customHeight="1">
      <c r="A375" s="434" t="s">
        <v>445</v>
      </c>
      <c r="B375" s="435"/>
      <c r="C375" s="505" t="s">
        <v>472</v>
      </c>
      <c r="D375" s="283" t="s">
        <v>55</v>
      </c>
      <c r="E375" s="496">
        <v>230</v>
      </c>
      <c r="F375" s="285"/>
      <c r="G375" s="486">
        <f t="shared" ref="G375:G376" si="3">E375*F375</f>
        <v>0</v>
      </c>
      <c r="H375" s="429"/>
      <c r="I375" s="429"/>
      <c r="J375" s="429"/>
    </row>
    <row r="376" spans="1:10" s="432" customFormat="1" ht="36" customHeight="1">
      <c r="A376" s="157" t="s">
        <v>485</v>
      </c>
      <c r="B376" s="114"/>
      <c r="C376" s="506" t="s">
        <v>473</v>
      </c>
      <c r="D376" s="166" t="s">
        <v>63</v>
      </c>
      <c r="E376" s="266">
        <v>8</v>
      </c>
      <c r="F376" s="500"/>
      <c r="G376" s="213">
        <f t="shared" si="3"/>
        <v>0</v>
      </c>
      <c r="H376" s="431"/>
      <c r="I376" s="429"/>
      <c r="J376" s="429"/>
    </row>
    <row r="377" spans="1:10" s="432" customFormat="1" ht="15" customHeight="1">
      <c r="A377" s="434"/>
      <c r="B377" s="435"/>
      <c r="C377" s="460"/>
      <c r="D377" s="434"/>
      <c r="E377" s="448"/>
      <c r="F377" s="449"/>
      <c r="G377" s="441"/>
      <c r="H377" s="429"/>
      <c r="I377" s="429"/>
      <c r="J377" s="429"/>
    </row>
    <row r="378" spans="1:10" s="272" customFormat="1" ht="18.75" customHeight="1">
      <c r="A378" s="468" t="s">
        <v>181</v>
      </c>
      <c r="B378" s="468"/>
      <c r="C378" s="473" t="s">
        <v>457</v>
      </c>
      <c r="D378" s="470"/>
      <c r="E378" s="470"/>
      <c r="F378" s="474"/>
      <c r="G378" s="472">
        <f>SUM(G366:G376)</f>
        <v>0</v>
      </c>
      <c r="H378" s="429"/>
      <c r="I378" s="430"/>
      <c r="J378" s="430"/>
    </row>
    <row r="379" spans="1:10" s="272" customFormat="1" ht="12">
      <c r="A379" s="298"/>
      <c r="B379" s="113"/>
      <c r="C379" s="437"/>
      <c r="D379" s="293"/>
      <c r="E379" s="451"/>
      <c r="F379" s="461"/>
      <c r="G379" s="296"/>
      <c r="H379" s="429"/>
      <c r="I379" s="430"/>
      <c r="J379" s="430"/>
    </row>
    <row r="380" spans="1:10" s="272" customFormat="1" ht="18.75" customHeight="1">
      <c r="A380" s="468" t="s">
        <v>451</v>
      </c>
      <c r="B380" s="468" t="s">
        <v>458</v>
      </c>
      <c r="C380" s="475" t="s">
        <v>459</v>
      </c>
      <c r="D380" s="468"/>
      <c r="E380" s="476"/>
      <c r="F380" s="477"/>
      <c r="G380" s="478"/>
      <c r="H380" s="429"/>
      <c r="I380" s="430"/>
      <c r="J380" s="430"/>
    </row>
    <row r="381" spans="1:10" s="272" customFormat="1" ht="14.25" customHeight="1">
      <c r="A381" s="442"/>
      <c r="B381" s="442"/>
      <c r="C381" s="462"/>
      <c r="D381" s="442"/>
      <c r="E381" s="463"/>
      <c r="F381" s="464"/>
      <c r="G381" s="465"/>
      <c r="H381" s="429"/>
      <c r="I381" s="430"/>
      <c r="J381" s="430"/>
    </row>
    <row r="382" spans="1:10" s="272" customFormat="1" ht="105.75" customHeight="1">
      <c r="A382" s="436" t="s">
        <v>182</v>
      </c>
      <c r="B382" s="113"/>
      <c r="C382" s="485" t="s">
        <v>468</v>
      </c>
      <c r="D382" s="283"/>
      <c r="E382" s="483"/>
      <c r="F382" s="481"/>
      <c r="G382" s="286"/>
      <c r="H382" s="429"/>
      <c r="I382" s="430"/>
      <c r="J382" s="430"/>
    </row>
    <row r="383" spans="1:10" s="272" customFormat="1" ht="17.25" customHeight="1">
      <c r="A383" s="293"/>
      <c r="B383" s="113"/>
      <c r="C383" s="485" t="s">
        <v>73</v>
      </c>
      <c r="D383" s="283"/>
      <c r="E383" s="483"/>
      <c r="F383" s="285"/>
      <c r="G383" s="286"/>
      <c r="H383" s="429"/>
      <c r="I383" s="430"/>
      <c r="J383" s="430"/>
    </row>
    <row r="384" spans="1:10" s="432" customFormat="1" ht="17.25" customHeight="1">
      <c r="A384" s="114" t="s">
        <v>486</v>
      </c>
      <c r="B384" s="114"/>
      <c r="C384" s="181" t="s">
        <v>469</v>
      </c>
      <c r="D384" s="493" t="s">
        <v>63</v>
      </c>
      <c r="E384" s="494">
        <v>4</v>
      </c>
      <c r="F384" s="368"/>
      <c r="G384" s="195">
        <f>E384*F384</f>
        <v>0</v>
      </c>
      <c r="H384" s="429"/>
      <c r="I384" s="429"/>
      <c r="J384" s="429"/>
    </row>
    <row r="385" spans="1:10" s="432" customFormat="1" ht="17.25" customHeight="1">
      <c r="A385" s="435"/>
      <c r="B385" s="435"/>
      <c r="C385" s="437"/>
      <c r="D385" s="434"/>
      <c r="E385" s="448"/>
      <c r="F385" s="449"/>
      <c r="G385" s="441"/>
      <c r="H385" s="429"/>
      <c r="I385" s="429"/>
      <c r="J385" s="429"/>
    </row>
    <row r="386" spans="1:10" s="272" customFormat="1" ht="18.75" customHeight="1">
      <c r="A386" s="468" t="s">
        <v>451</v>
      </c>
      <c r="B386" s="468"/>
      <c r="C386" s="473" t="s">
        <v>460</v>
      </c>
      <c r="D386" s="470"/>
      <c r="E386" s="470"/>
      <c r="F386" s="474"/>
      <c r="G386" s="472">
        <f>SUM(G384:G385)</f>
        <v>0</v>
      </c>
      <c r="H386" s="429"/>
      <c r="I386" s="430"/>
      <c r="J386" s="430"/>
    </row>
    <row r="387" spans="1:10" s="272" customFormat="1" ht="12">
      <c r="A387" s="301"/>
      <c r="B387" s="122"/>
      <c r="C387" s="439"/>
      <c r="D387" s="131"/>
      <c r="E387" s="466"/>
      <c r="F387" s="453"/>
      <c r="G387" s="467"/>
      <c r="H387" s="429"/>
      <c r="I387" s="430"/>
      <c r="J387" s="430"/>
    </row>
    <row r="388" spans="1:10" s="272" customFormat="1" ht="12">
      <c r="A388" s="468"/>
      <c r="B388" s="468"/>
      <c r="C388" s="469" t="s">
        <v>461</v>
      </c>
      <c r="D388" s="470"/>
      <c r="E388" s="470"/>
      <c r="F388" s="471"/>
      <c r="G388" s="472">
        <f>G357+G378+G386</f>
        <v>0</v>
      </c>
    </row>
    <row r="389" spans="1:10" s="2" customFormat="1" ht="12">
      <c r="A389" s="59"/>
      <c r="B389" s="59"/>
      <c r="C389" s="81"/>
      <c r="D389" s="52"/>
      <c r="E389" s="49"/>
      <c r="F389" s="53"/>
      <c r="G389" s="51"/>
      <c r="H389" s="8"/>
    </row>
    <row r="390" spans="1:10" s="278" customFormat="1" ht="12">
      <c r="A390" s="468" t="s">
        <v>583</v>
      </c>
      <c r="B390" s="468"/>
      <c r="C390" s="574" t="s">
        <v>584</v>
      </c>
      <c r="D390" s="470"/>
      <c r="E390" s="470"/>
      <c r="F390" s="575"/>
      <c r="G390" s="472"/>
    </row>
    <row r="391" spans="1:10" s="278" customFormat="1" ht="12">
      <c r="A391" s="435"/>
      <c r="B391" s="435"/>
      <c r="C391" s="437"/>
      <c r="D391" s="293"/>
      <c r="E391" s="576"/>
      <c r="F391" s="577"/>
      <c r="G391" s="578"/>
    </row>
    <row r="392" spans="1:10" s="278" customFormat="1" ht="48">
      <c r="A392" s="435" t="s">
        <v>585</v>
      </c>
      <c r="B392" s="435"/>
      <c r="C392" s="579" t="s">
        <v>586</v>
      </c>
      <c r="D392" s="293"/>
      <c r="E392" s="433"/>
      <c r="F392" s="580"/>
      <c r="G392" s="296"/>
    </row>
    <row r="393" spans="1:10" s="278" customFormat="1" ht="24">
      <c r="A393" s="435"/>
      <c r="B393" s="435"/>
      <c r="C393" s="329" t="s">
        <v>587</v>
      </c>
      <c r="D393" s="293"/>
      <c r="E393" s="433"/>
      <c r="F393" s="580"/>
      <c r="G393" s="296"/>
    </row>
    <row r="394" spans="1:10" s="278" customFormat="1" ht="12">
      <c r="A394" s="435"/>
      <c r="B394" s="435"/>
      <c r="C394" s="329" t="s">
        <v>588</v>
      </c>
      <c r="D394" s="293"/>
      <c r="E394" s="433"/>
      <c r="F394" s="580"/>
      <c r="G394" s="296"/>
    </row>
    <row r="395" spans="1:10" s="278" customFormat="1" ht="12">
      <c r="A395" s="435"/>
      <c r="B395" s="435"/>
      <c r="C395" s="329" t="s">
        <v>589</v>
      </c>
      <c r="D395" s="293"/>
      <c r="E395" s="433"/>
      <c r="F395" s="580"/>
      <c r="G395" s="296"/>
    </row>
    <row r="396" spans="1:10" s="278" customFormat="1" ht="24">
      <c r="A396" s="435"/>
      <c r="B396" s="435"/>
      <c r="C396" s="329" t="s">
        <v>590</v>
      </c>
      <c r="D396" s="293"/>
      <c r="E396" s="433"/>
      <c r="F396" s="580"/>
      <c r="G396" s="296"/>
    </row>
    <row r="397" spans="1:10" s="278" customFormat="1" ht="12">
      <c r="A397" s="435"/>
      <c r="B397" s="435"/>
      <c r="C397" s="329" t="s">
        <v>591</v>
      </c>
      <c r="D397" s="293"/>
      <c r="E397" s="433"/>
      <c r="F397" s="580"/>
      <c r="G397" s="296"/>
    </row>
    <row r="398" spans="1:10" s="278" customFormat="1" ht="12">
      <c r="A398" s="435"/>
      <c r="B398" s="435"/>
      <c r="C398" s="329" t="s">
        <v>592</v>
      </c>
      <c r="D398" s="293"/>
      <c r="E398" s="433"/>
      <c r="F398" s="580"/>
      <c r="G398" s="296"/>
    </row>
    <row r="399" spans="1:10" s="278" customFormat="1" ht="12">
      <c r="A399" s="114"/>
      <c r="B399" s="114"/>
      <c r="C399" s="221" t="s">
        <v>73</v>
      </c>
      <c r="D399" s="581" t="s">
        <v>593</v>
      </c>
      <c r="E399" s="361">
        <v>1</v>
      </c>
      <c r="F399" s="582"/>
      <c r="G399" s="233">
        <f>E399*F399</f>
        <v>0</v>
      </c>
    </row>
    <row r="400" spans="1:10" s="278" customFormat="1" ht="12">
      <c r="A400" s="435"/>
      <c r="B400" s="435"/>
      <c r="C400" s="329"/>
      <c r="D400" s="434"/>
      <c r="E400" s="583"/>
      <c r="F400" s="580"/>
      <c r="G400" s="584"/>
    </row>
    <row r="401" spans="1:7" s="278" customFormat="1" ht="12">
      <c r="A401" s="468"/>
      <c r="B401" s="468"/>
      <c r="C401" s="473" t="s">
        <v>594</v>
      </c>
      <c r="D401" s="470"/>
      <c r="E401" s="585"/>
      <c r="F401" s="575"/>
      <c r="G401" s="472">
        <f>SUM(G399:G400)</f>
        <v>0</v>
      </c>
    </row>
    <row r="402" spans="1:7">
      <c r="A402" s="14"/>
      <c r="B402" s="14"/>
      <c r="C402" s="27"/>
      <c r="D402" s="16"/>
      <c r="E402" s="35"/>
      <c r="F402" s="28"/>
      <c r="G402" s="39"/>
    </row>
    <row r="403" spans="1:7">
      <c r="A403" s="24"/>
      <c r="B403" s="24"/>
      <c r="C403" s="25"/>
      <c r="D403" s="15"/>
      <c r="E403" s="34"/>
      <c r="F403" s="26"/>
      <c r="G403" s="39"/>
    </row>
    <row r="404" spans="1:7">
      <c r="A404" s="24"/>
      <c r="B404" s="24"/>
      <c r="C404" s="25"/>
      <c r="D404" s="15"/>
      <c r="E404" s="34"/>
      <c r="F404" s="26"/>
      <c r="G404" s="39"/>
    </row>
    <row r="405" spans="1:7">
      <c r="A405" s="24"/>
      <c r="B405" s="24"/>
      <c r="C405" s="25"/>
      <c r="D405" s="15"/>
      <c r="E405" s="34"/>
      <c r="F405" s="26"/>
      <c r="G405" s="39"/>
    </row>
    <row r="406" spans="1:7">
      <c r="A406" s="24"/>
      <c r="B406" s="24"/>
      <c r="C406" s="25"/>
      <c r="D406" s="15"/>
      <c r="E406" s="34"/>
      <c r="F406" s="26"/>
      <c r="G406" s="39"/>
    </row>
    <row r="407" spans="1:7">
      <c r="A407" s="24"/>
      <c r="B407" s="24"/>
      <c r="C407" s="25"/>
      <c r="D407" s="15"/>
      <c r="E407" s="34"/>
      <c r="F407" s="26"/>
      <c r="G407" s="39"/>
    </row>
    <row r="408" spans="1:7">
      <c r="A408" s="24"/>
      <c r="B408" s="24"/>
      <c r="C408" s="25"/>
      <c r="D408" s="15"/>
      <c r="E408" s="34"/>
      <c r="F408" s="26"/>
      <c r="G408" s="39"/>
    </row>
    <row r="409" spans="1:7">
      <c r="A409" s="24"/>
      <c r="B409" s="24"/>
      <c r="C409" s="25"/>
      <c r="D409" s="15"/>
      <c r="E409" s="34"/>
      <c r="F409" s="26"/>
      <c r="G409" s="39"/>
    </row>
    <row r="410" spans="1:7">
      <c r="A410" s="24"/>
      <c r="B410" s="24"/>
      <c r="C410" s="25"/>
      <c r="D410" s="15"/>
      <c r="E410" s="34"/>
      <c r="F410" s="26"/>
      <c r="G410" s="39"/>
    </row>
    <row r="411" spans="1:7">
      <c r="A411" s="24"/>
      <c r="B411" s="24"/>
      <c r="C411" s="25"/>
      <c r="D411" s="15"/>
      <c r="E411" s="34"/>
      <c r="F411" s="26"/>
      <c r="G411" s="39"/>
    </row>
    <row r="412" spans="1:7">
      <c r="A412" s="24"/>
      <c r="B412" s="24"/>
      <c r="C412" s="25"/>
      <c r="D412" s="15"/>
      <c r="E412" s="34"/>
      <c r="F412" s="26"/>
      <c r="G412" s="39"/>
    </row>
    <row r="413" spans="1:7">
      <c r="A413" s="24"/>
      <c r="B413" s="24"/>
      <c r="C413" s="25"/>
      <c r="D413" s="15"/>
      <c r="E413" s="34"/>
      <c r="F413" s="26"/>
      <c r="G413" s="39"/>
    </row>
    <row r="414" spans="1:7">
      <c r="A414" s="24"/>
      <c r="B414" s="24"/>
      <c r="C414" s="25"/>
      <c r="D414" s="15"/>
      <c r="E414" s="34"/>
      <c r="F414" s="26"/>
      <c r="G414" s="39"/>
    </row>
    <row r="415" spans="1:7">
      <c r="A415" s="24"/>
      <c r="B415" s="24"/>
      <c r="C415" s="25"/>
      <c r="D415" s="15"/>
      <c r="E415" s="34"/>
      <c r="F415" s="26"/>
      <c r="G415" s="39"/>
    </row>
    <row r="416" spans="1:7">
      <c r="A416" s="24"/>
      <c r="B416" s="24"/>
      <c r="C416" s="25"/>
      <c r="D416" s="15"/>
      <c r="E416" s="34"/>
      <c r="F416" s="26"/>
      <c r="G416" s="39"/>
    </row>
    <row r="417" spans="1:7">
      <c r="A417" s="24"/>
      <c r="B417" s="24"/>
      <c r="C417" s="25"/>
      <c r="D417" s="15"/>
      <c r="E417" s="34"/>
      <c r="F417" s="26"/>
      <c r="G417" s="39"/>
    </row>
    <row r="418" spans="1:7">
      <c r="A418" s="24"/>
      <c r="B418" s="24"/>
      <c r="C418" s="25"/>
      <c r="D418" s="15"/>
      <c r="E418" s="34"/>
      <c r="F418" s="26"/>
      <c r="G418" s="39"/>
    </row>
    <row r="419" spans="1:7">
      <c r="A419" s="24"/>
      <c r="B419" s="24"/>
      <c r="C419" s="25"/>
      <c r="D419" s="15"/>
      <c r="E419" s="34"/>
      <c r="F419" s="26"/>
      <c r="G419" s="39"/>
    </row>
    <row r="420" spans="1:7">
      <c r="A420" s="24"/>
      <c r="B420" s="24"/>
      <c r="C420" s="25"/>
      <c r="D420" s="15"/>
      <c r="E420" s="34"/>
      <c r="F420" s="26"/>
      <c r="G420" s="39"/>
    </row>
    <row r="421" spans="1:7">
      <c r="A421" s="24"/>
      <c r="B421" s="24"/>
      <c r="C421" s="25"/>
      <c r="D421" s="15"/>
      <c r="E421" s="34"/>
      <c r="F421" s="26"/>
      <c r="G421" s="39"/>
    </row>
    <row r="422" spans="1:7">
      <c r="A422" s="24"/>
      <c r="B422" s="24"/>
      <c r="C422" s="25"/>
      <c r="D422" s="15"/>
      <c r="E422" s="34"/>
      <c r="F422" s="26"/>
      <c r="G422" s="39"/>
    </row>
    <row r="423" spans="1:7">
      <c r="A423" s="24"/>
      <c r="B423" s="24"/>
      <c r="C423" s="25"/>
      <c r="D423" s="15"/>
      <c r="E423" s="34"/>
      <c r="F423" s="26"/>
      <c r="G423" s="39"/>
    </row>
    <row r="424" spans="1:7">
      <c r="A424" s="24"/>
      <c r="B424" s="24"/>
      <c r="C424" s="25"/>
      <c r="D424" s="15"/>
      <c r="E424" s="34"/>
      <c r="F424" s="26"/>
      <c r="G424" s="39"/>
    </row>
    <row r="425" spans="1:7">
      <c r="A425" s="24"/>
      <c r="B425" s="24"/>
      <c r="C425" s="25"/>
      <c r="D425" s="15"/>
      <c r="E425" s="34"/>
      <c r="F425" s="26"/>
      <c r="G425" s="39"/>
    </row>
    <row r="426" spans="1:7">
      <c r="A426" s="24"/>
      <c r="B426" s="24"/>
      <c r="C426" s="25"/>
      <c r="D426" s="15"/>
      <c r="E426" s="34"/>
      <c r="F426" s="26"/>
      <c r="G426" s="39"/>
    </row>
    <row r="427" spans="1:7">
      <c r="A427" s="24"/>
      <c r="B427" s="24"/>
      <c r="C427" s="25"/>
      <c r="D427" s="15"/>
      <c r="E427" s="34"/>
      <c r="F427" s="26"/>
      <c r="G427" s="39"/>
    </row>
    <row r="428" spans="1:7">
      <c r="A428" s="24"/>
      <c r="B428" s="24"/>
      <c r="C428" s="25"/>
      <c r="D428" s="15"/>
      <c r="E428" s="34"/>
      <c r="F428" s="26"/>
      <c r="G428" s="39"/>
    </row>
    <row r="429" spans="1:7">
      <c r="A429" s="24"/>
      <c r="B429" s="24"/>
      <c r="C429" s="25"/>
      <c r="D429" s="15"/>
      <c r="E429" s="34"/>
      <c r="F429" s="26"/>
      <c r="G429" s="39"/>
    </row>
    <row r="430" spans="1:7">
      <c r="A430" s="24"/>
      <c r="B430" s="24"/>
      <c r="C430" s="25"/>
      <c r="D430" s="15"/>
      <c r="E430" s="34"/>
      <c r="F430" s="26"/>
      <c r="G430" s="39"/>
    </row>
    <row r="431" spans="1:7">
      <c r="A431" s="24"/>
      <c r="B431" s="24"/>
      <c r="C431" s="25"/>
      <c r="D431" s="15"/>
      <c r="E431" s="34"/>
      <c r="F431" s="26"/>
      <c r="G431" s="39"/>
    </row>
    <row r="432" spans="1:7">
      <c r="A432" s="24"/>
      <c r="B432" s="24"/>
      <c r="C432" s="25"/>
      <c r="D432" s="15"/>
      <c r="E432" s="34"/>
      <c r="F432" s="26"/>
      <c r="G432" s="39"/>
    </row>
    <row r="433" spans="1:7">
      <c r="A433" s="24"/>
      <c r="B433" s="24"/>
      <c r="C433" s="25"/>
      <c r="D433" s="15"/>
      <c r="E433" s="34"/>
      <c r="F433" s="26"/>
      <c r="G433" s="39"/>
    </row>
    <row r="434" spans="1:7">
      <c r="A434" s="24"/>
      <c r="B434" s="24"/>
      <c r="C434" s="25"/>
      <c r="D434" s="15"/>
      <c r="E434" s="34"/>
      <c r="F434" s="26"/>
      <c r="G434" s="39"/>
    </row>
    <row r="435" spans="1:7">
      <c r="A435" s="24"/>
      <c r="B435" s="24"/>
      <c r="C435" s="25"/>
      <c r="D435" s="15"/>
      <c r="E435" s="34"/>
      <c r="F435" s="26"/>
      <c r="G435" s="39"/>
    </row>
    <row r="436" spans="1:7">
      <c r="A436" s="24"/>
      <c r="B436" s="24"/>
      <c r="C436" s="25"/>
      <c r="D436" s="15"/>
      <c r="E436" s="34"/>
      <c r="F436" s="26"/>
      <c r="G436" s="39"/>
    </row>
    <row r="437" spans="1:7">
      <c r="A437" s="24"/>
      <c r="B437" s="24"/>
      <c r="C437" s="25"/>
      <c r="D437" s="15"/>
      <c r="E437" s="34"/>
      <c r="F437" s="26"/>
      <c r="G437" s="39"/>
    </row>
    <row r="438" spans="1:7">
      <c r="A438" s="24"/>
      <c r="B438" s="24"/>
      <c r="C438" s="25"/>
      <c r="D438" s="15"/>
      <c r="E438" s="34"/>
      <c r="F438" s="26"/>
      <c r="G438" s="39"/>
    </row>
    <row r="439" spans="1:7">
      <c r="A439" s="24"/>
      <c r="B439" s="24"/>
      <c r="C439" s="25"/>
      <c r="D439" s="15"/>
      <c r="E439" s="34"/>
      <c r="F439" s="26"/>
      <c r="G439" s="39"/>
    </row>
    <row r="440" spans="1:7">
      <c r="A440" s="24"/>
      <c r="B440" s="24"/>
      <c r="C440" s="25"/>
      <c r="D440" s="15"/>
      <c r="E440" s="34"/>
      <c r="F440" s="26"/>
      <c r="G440" s="39"/>
    </row>
    <row r="441" spans="1:7">
      <c r="A441" s="24"/>
      <c r="B441" s="24"/>
      <c r="C441" s="25"/>
      <c r="D441" s="15"/>
      <c r="E441" s="34"/>
      <c r="F441" s="26"/>
      <c r="G441" s="39"/>
    </row>
    <row r="442" spans="1:7">
      <c r="A442" s="24"/>
      <c r="B442" s="24"/>
      <c r="C442" s="25"/>
      <c r="D442" s="15"/>
      <c r="E442" s="34"/>
      <c r="F442" s="26"/>
      <c r="G442" s="39"/>
    </row>
    <row r="443" spans="1:7">
      <c r="A443" s="24"/>
      <c r="B443" s="24"/>
      <c r="C443" s="25"/>
      <c r="D443" s="15"/>
      <c r="E443" s="34"/>
      <c r="F443" s="26"/>
      <c r="G443" s="39"/>
    </row>
    <row r="444" spans="1:7">
      <c r="A444" s="24"/>
      <c r="B444" s="24"/>
      <c r="C444" s="25"/>
      <c r="D444" s="15"/>
      <c r="E444" s="34"/>
      <c r="F444" s="26"/>
      <c r="G444" s="39"/>
    </row>
    <row r="445" spans="1:7">
      <c r="A445" s="24"/>
      <c r="B445" s="24"/>
      <c r="C445" s="25"/>
      <c r="D445" s="15"/>
      <c r="E445" s="34"/>
      <c r="F445" s="26"/>
      <c r="G445" s="39"/>
    </row>
    <row r="446" spans="1:7">
      <c r="A446" s="24"/>
      <c r="B446" s="24"/>
      <c r="C446" s="25"/>
      <c r="D446" s="15"/>
      <c r="E446" s="34"/>
      <c r="F446" s="26"/>
      <c r="G446" s="39"/>
    </row>
    <row r="447" spans="1:7">
      <c r="A447" s="24"/>
      <c r="B447" s="24"/>
      <c r="C447" s="25"/>
      <c r="D447" s="15"/>
      <c r="E447" s="34"/>
      <c r="F447" s="26"/>
      <c r="G447" s="39"/>
    </row>
    <row r="448" spans="1:7">
      <c r="A448" s="24"/>
      <c r="B448" s="24"/>
      <c r="C448" s="25"/>
      <c r="D448" s="15"/>
      <c r="E448" s="34"/>
      <c r="F448" s="26"/>
      <c r="G448" s="39"/>
    </row>
    <row r="449" spans="1:7">
      <c r="A449" s="24"/>
      <c r="B449" s="24"/>
      <c r="C449" s="25"/>
      <c r="D449" s="15"/>
      <c r="E449" s="34"/>
      <c r="F449" s="26"/>
      <c r="G449" s="39"/>
    </row>
    <row r="450" spans="1:7">
      <c r="A450" s="24"/>
      <c r="B450" s="24"/>
      <c r="C450" s="25"/>
      <c r="D450" s="15"/>
      <c r="E450" s="34"/>
      <c r="F450" s="26"/>
      <c r="G450" s="39"/>
    </row>
    <row r="451" spans="1:7">
      <c r="A451" s="24"/>
      <c r="B451" s="24"/>
      <c r="C451" s="25"/>
      <c r="D451" s="15"/>
      <c r="E451" s="34"/>
      <c r="F451" s="26"/>
      <c r="G451" s="39"/>
    </row>
    <row r="452" spans="1:7">
      <c r="A452" s="24"/>
      <c r="B452" s="24"/>
      <c r="C452" s="25"/>
      <c r="D452" s="15"/>
      <c r="E452" s="34"/>
      <c r="F452" s="26"/>
      <c r="G452" s="39"/>
    </row>
    <row r="453" spans="1:7">
      <c r="A453" s="24"/>
      <c r="B453" s="24"/>
      <c r="C453" s="25"/>
      <c r="D453" s="15"/>
      <c r="E453" s="34"/>
      <c r="F453" s="26"/>
      <c r="G453" s="39"/>
    </row>
    <row r="454" spans="1:7">
      <c r="A454" s="24"/>
      <c r="B454" s="24"/>
      <c r="C454" s="25"/>
      <c r="D454" s="15"/>
      <c r="E454" s="34"/>
      <c r="F454" s="26"/>
      <c r="G454" s="39"/>
    </row>
    <row r="455" spans="1:7">
      <c r="A455" s="24"/>
      <c r="B455" s="24"/>
      <c r="C455" s="25"/>
      <c r="D455" s="15"/>
      <c r="E455" s="34"/>
      <c r="F455" s="26"/>
      <c r="G455" s="39"/>
    </row>
    <row r="456" spans="1:7">
      <c r="A456" s="24"/>
      <c r="B456" s="24"/>
      <c r="C456" s="25"/>
      <c r="D456" s="15"/>
      <c r="E456" s="34"/>
      <c r="F456" s="26"/>
      <c r="G456" s="39"/>
    </row>
    <row r="457" spans="1:7">
      <c r="A457" s="24"/>
      <c r="B457" s="24"/>
      <c r="C457" s="25"/>
      <c r="D457" s="15"/>
      <c r="E457" s="34"/>
      <c r="F457" s="26"/>
      <c r="G457" s="39"/>
    </row>
    <row r="458" spans="1:7">
      <c r="A458" s="24"/>
      <c r="B458" s="24"/>
      <c r="C458" s="25"/>
      <c r="D458" s="15"/>
      <c r="E458" s="34"/>
      <c r="F458" s="26"/>
      <c r="G458" s="39"/>
    </row>
    <row r="459" spans="1:7">
      <c r="A459" s="24"/>
      <c r="B459" s="24"/>
      <c r="C459" s="25"/>
      <c r="D459" s="15"/>
      <c r="E459" s="34"/>
      <c r="F459" s="26"/>
      <c r="G459" s="39"/>
    </row>
    <row r="460" spans="1:7">
      <c r="A460" s="24"/>
      <c r="B460" s="24"/>
      <c r="C460" s="25"/>
      <c r="D460" s="15"/>
      <c r="E460" s="34"/>
      <c r="F460" s="26"/>
      <c r="G460" s="39"/>
    </row>
    <row r="461" spans="1:7">
      <c r="A461" s="24"/>
      <c r="B461" s="24"/>
      <c r="C461" s="25"/>
      <c r="D461" s="15"/>
      <c r="E461" s="34"/>
      <c r="F461" s="26"/>
      <c r="G461" s="39"/>
    </row>
    <row r="462" spans="1:7">
      <c r="A462" s="24"/>
      <c r="B462" s="24"/>
      <c r="C462" s="25"/>
      <c r="D462" s="15"/>
      <c r="E462" s="34"/>
      <c r="F462" s="26"/>
      <c r="G462" s="39"/>
    </row>
    <row r="463" spans="1:7">
      <c r="A463" s="24"/>
      <c r="B463" s="24"/>
      <c r="C463" s="25"/>
      <c r="D463" s="15"/>
      <c r="E463" s="34"/>
      <c r="F463" s="26"/>
      <c r="G463" s="39"/>
    </row>
    <row r="464" spans="1:7">
      <c r="A464" s="24"/>
      <c r="B464" s="24"/>
      <c r="C464" s="25"/>
      <c r="D464" s="15"/>
      <c r="E464" s="34"/>
      <c r="F464" s="26"/>
      <c r="G464" s="39"/>
    </row>
    <row r="465" spans="1:7">
      <c r="A465" s="24"/>
      <c r="B465" s="24"/>
      <c r="C465" s="25"/>
      <c r="D465" s="15"/>
      <c r="E465" s="34"/>
      <c r="F465" s="26"/>
      <c r="G465" s="39"/>
    </row>
    <row r="466" spans="1:7">
      <c r="A466" s="24"/>
      <c r="B466" s="24"/>
      <c r="C466" s="25"/>
      <c r="D466" s="15"/>
      <c r="E466" s="34"/>
      <c r="F466" s="26"/>
      <c r="G466" s="39"/>
    </row>
    <row r="467" spans="1:7">
      <c r="A467" s="24"/>
      <c r="B467" s="24"/>
      <c r="C467" s="25"/>
      <c r="D467" s="15"/>
      <c r="E467" s="34"/>
      <c r="F467" s="26"/>
      <c r="G467" s="39"/>
    </row>
    <row r="468" spans="1:7">
      <c r="A468" s="24"/>
      <c r="B468" s="24"/>
      <c r="C468" s="25"/>
      <c r="D468" s="15"/>
      <c r="E468" s="34"/>
      <c r="F468" s="26"/>
      <c r="G468" s="39"/>
    </row>
    <row r="469" spans="1:7">
      <c r="A469" s="24"/>
      <c r="B469" s="24"/>
      <c r="C469" s="25"/>
      <c r="D469" s="15"/>
      <c r="E469" s="34"/>
      <c r="F469" s="26"/>
      <c r="G469" s="39"/>
    </row>
    <row r="470" spans="1:7">
      <c r="A470" s="24"/>
      <c r="B470" s="24"/>
      <c r="C470" s="25"/>
      <c r="D470" s="15"/>
      <c r="E470" s="34"/>
      <c r="F470" s="26"/>
      <c r="G470" s="39"/>
    </row>
    <row r="471" spans="1:7">
      <c r="A471" s="24"/>
      <c r="B471" s="24"/>
      <c r="C471" s="25"/>
      <c r="D471" s="15"/>
      <c r="E471" s="34"/>
      <c r="F471" s="26"/>
      <c r="G471" s="39"/>
    </row>
    <row r="472" spans="1:7">
      <c r="A472" s="24"/>
      <c r="B472" s="24"/>
      <c r="C472" s="25"/>
      <c r="D472" s="15"/>
      <c r="E472" s="34"/>
      <c r="F472" s="26"/>
      <c r="G472" s="39"/>
    </row>
    <row r="473" spans="1:7">
      <c r="A473" s="24"/>
      <c r="B473" s="24"/>
      <c r="C473" s="25"/>
      <c r="D473" s="15"/>
      <c r="E473" s="34"/>
      <c r="F473" s="26"/>
      <c r="G473" s="39"/>
    </row>
    <row r="474" spans="1:7">
      <c r="A474" s="24"/>
      <c r="B474" s="24"/>
      <c r="C474" s="25"/>
      <c r="D474" s="15"/>
      <c r="E474" s="34"/>
      <c r="F474" s="26"/>
      <c r="G474" s="39"/>
    </row>
    <row r="475" spans="1:7">
      <c r="A475" s="24"/>
      <c r="B475" s="24"/>
      <c r="C475" s="25"/>
      <c r="D475" s="15"/>
      <c r="E475" s="34"/>
      <c r="F475" s="26"/>
      <c r="G475" s="39"/>
    </row>
    <row r="476" spans="1:7">
      <c r="A476" s="24"/>
      <c r="B476" s="24"/>
      <c r="C476" s="25"/>
      <c r="D476" s="15"/>
      <c r="E476" s="34"/>
      <c r="F476" s="26"/>
      <c r="G476" s="39"/>
    </row>
    <row r="477" spans="1:7">
      <c r="A477" s="24"/>
      <c r="B477" s="24"/>
      <c r="C477" s="25"/>
      <c r="D477" s="15"/>
      <c r="E477" s="34"/>
      <c r="F477" s="26"/>
      <c r="G477" s="39"/>
    </row>
    <row r="478" spans="1:7">
      <c r="A478" s="24"/>
      <c r="B478" s="24"/>
      <c r="C478" s="25"/>
      <c r="D478" s="15"/>
      <c r="E478" s="34"/>
      <c r="F478" s="26"/>
      <c r="G478" s="39"/>
    </row>
    <row r="479" spans="1:7">
      <c r="A479" s="24"/>
      <c r="B479" s="24"/>
      <c r="C479" s="25"/>
      <c r="D479" s="15"/>
      <c r="E479" s="34"/>
      <c r="F479" s="26"/>
      <c r="G479" s="39"/>
    </row>
    <row r="480" spans="1:7">
      <c r="A480" s="24"/>
      <c r="B480" s="24"/>
      <c r="C480" s="25"/>
      <c r="D480" s="15"/>
      <c r="E480" s="34"/>
      <c r="F480" s="26"/>
      <c r="G480" s="39"/>
    </row>
    <row r="481" spans="1:7">
      <c r="A481" s="24"/>
      <c r="B481" s="24"/>
      <c r="C481" s="25"/>
      <c r="D481" s="15"/>
      <c r="E481" s="34"/>
      <c r="F481" s="26"/>
      <c r="G481" s="39"/>
    </row>
    <row r="482" spans="1:7">
      <c r="A482" s="24"/>
      <c r="B482" s="24"/>
      <c r="C482" s="25"/>
      <c r="D482" s="15"/>
      <c r="E482" s="34"/>
      <c r="F482" s="26"/>
      <c r="G482" s="39"/>
    </row>
    <row r="483" spans="1:7">
      <c r="A483" s="24"/>
      <c r="B483" s="24"/>
      <c r="C483" s="25"/>
      <c r="D483" s="15"/>
      <c r="E483" s="34"/>
      <c r="F483" s="26"/>
      <c r="G483" s="39"/>
    </row>
    <row r="484" spans="1:7">
      <c r="A484" s="24"/>
      <c r="B484" s="24"/>
      <c r="C484" s="25"/>
      <c r="D484" s="15"/>
      <c r="E484" s="34"/>
      <c r="F484" s="26"/>
      <c r="G484" s="39"/>
    </row>
    <row r="485" spans="1:7">
      <c r="A485" s="24"/>
      <c r="B485" s="24"/>
      <c r="C485" s="25"/>
      <c r="D485" s="15"/>
      <c r="E485" s="34"/>
      <c r="F485" s="26"/>
      <c r="G485" s="39"/>
    </row>
    <row r="486" spans="1:7">
      <c r="A486" s="24"/>
      <c r="B486" s="24"/>
      <c r="C486" s="25"/>
      <c r="D486" s="15"/>
      <c r="E486" s="34"/>
      <c r="F486" s="26"/>
      <c r="G486" s="39"/>
    </row>
    <row r="487" spans="1:7">
      <c r="A487" s="24"/>
      <c r="B487" s="24"/>
      <c r="C487" s="25"/>
      <c r="D487" s="15"/>
      <c r="E487" s="34"/>
      <c r="F487" s="26"/>
      <c r="G487" s="39"/>
    </row>
    <row r="488" spans="1:7">
      <c r="A488" s="24"/>
      <c r="B488" s="24"/>
      <c r="C488" s="25"/>
      <c r="D488" s="15"/>
      <c r="E488" s="34"/>
      <c r="F488" s="26"/>
      <c r="G488" s="39"/>
    </row>
    <row r="489" spans="1:7">
      <c r="A489" s="24"/>
      <c r="B489" s="24"/>
      <c r="C489" s="25"/>
      <c r="D489" s="15"/>
      <c r="E489" s="34"/>
      <c r="F489" s="26"/>
      <c r="G489" s="39"/>
    </row>
    <row r="490" spans="1:7">
      <c r="A490" s="24"/>
      <c r="B490" s="24"/>
      <c r="C490" s="25"/>
      <c r="D490" s="15"/>
      <c r="E490" s="34"/>
      <c r="F490" s="26"/>
      <c r="G490" s="39"/>
    </row>
    <row r="491" spans="1:7">
      <c r="A491" s="24"/>
      <c r="B491" s="24"/>
      <c r="C491" s="25"/>
      <c r="D491" s="15"/>
      <c r="E491" s="34"/>
      <c r="F491" s="26"/>
      <c r="G491" s="39"/>
    </row>
    <row r="492" spans="1:7">
      <c r="A492" s="24"/>
      <c r="B492" s="24"/>
      <c r="C492" s="25"/>
      <c r="D492" s="15"/>
      <c r="E492" s="34"/>
      <c r="F492" s="26"/>
      <c r="G492" s="39"/>
    </row>
    <row r="493" spans="1:7">
      <c r="A493" s="24"/>
      <c r="B493" s="24"/>
      <c r="C493" s="25"/>
      <c r="D493" s="15"/>
      <c r="E493" s="34"/>
      <c r="F493" s="26"/>
      <c r="G493" s="39"/>
    </row>
    <row r="494" spans="1:7">
      <c r="A494" s="24"/>
      <c r="B494" s="24"/>
      <c r="C494" s="25"/>
      <c r="D494" s="15"/>
      <c r="E494" s="34"/>
      <c r="F494" s="26"/>
      <c r="G494" s="39"/>
    </row>
    <row r="495" spans="1:7">
      <c r="A495" s="24"/>
      <c r="B495" s="24"/>
      <c r="C495" s="25"/>
      <c r="D495" s="15"/>
      <c r="E495" s="34"/>
      <c r="F495" s="26"/>
      <c r="G495" s="39"/>
    </row>
    <row r="496" spans="1:7">
      <c r="A496" s="24"/>
      <c r="B496" s="24"/>
      <c r="C496" s="25"/>
      <c r="D496" s="15"/>
      <c r="E496" s="34"/>
      <c r="F496" s="26"/>
      <c r="G496" s="39"/>
    </row>
    <row r="497" spans="1:7">
      <c r="A497" s="24"/>
      <c r="B497" s="24"/>
      <c r="C497" s="25"/>
      <c r="D497" s="15"/>
      <c r="E497" s="34"/>
      <c r="F497" s="26"/>
      <c r="G497" s="39"/>
    </row>
    <row r="498" spans="1:7">
      <c r="A498" s="24"/>
      <c r="B498" s="24"/>
      <c r="C498" s="25"/>
      <c r="D498" s="15"/>
      <c r="E498" s="34"/>
      <c r="F498" s="26"/>
      <c r="G498" s="39"/>
    </row>
    <row r="499" spans="1:7">
      <c r="A499" s="24"/>
      <c r="B499" s="24"/>
      <c r="C499" s="25"/>
      <c r="D499" s="15"/>
      <c r="E499" s="34"/>
      <c r="F499" s="26"/>
      <c r="G499" s="39"/>
    </row>
    <row r="500" spans="1:7">
      <c r="A500" s="24"/>
      <c r="B500" s="24"/>
      <c r="C500" s="25"/>
      <c r="D500" s="15"/>
      <c r="E500" s="34"/>
      <c r="F500" s="26"/>
      <c r="G500" s="39"/>
    </row>
    <row r="501" spans="1:7">
      <c r="A501" s="24"/>
      <c r="B501" s="24"/>
      <c r="C501" s="25"/>
      <c r="D501" s="15"/>
      <c r="E501" s="34"/>
      <c r="F501" s="26"/>
      <c r="G501" s="39"/>
    </row>
    <row r="502" spans="1:7">
      <c r="A502" s="24"/>
      <c r="B502" s="24"/>
      <c r="C502" s="25"/>
      <c r="D502" s="15"/>
      <c r="E502" s="34"/>
      <c r="F502" s="26"/>
      <c r="G502" s="39"/>
    </row>
    <row r="503" spans="1:7">
      <c r="A503" s="24"/>
      <c r="B503" s="24"/>
      <c r="C503" s="25"/>
      <c r="D503" s="15"/>
      <c r="E503" s="34"/>
      <c r="F503" s="26"/>
      <c r="G503" s="39"/>
    </row>
    <row r="504" spans="1:7">
      <c r="A504" s="24"/>
      <c r="B504" s="24"/>
      <c r="C504" s="25"/>
      <c r="D504" s="15"/>
      <c r="E504" s="34"/>
      <c r="F504" s="26"/>
      <c r="G504" s="39"/>
    </row>
    <row r="505" spans="1:7">
      <c r="A505" s="24"/>
      <c r="B505" s="24"/>
      <c r="C505" s="25"/>
      <c r="D505" s="15"/>
      <c r="E505" s="34"/>
      <c r="F505" s="26"/>
      <c r="G505" s="39"/>
    </row>
    <row r="506" spans="1:7">
      <c r="A506" s="24"/>
      <c r="B506" s="24"/>
      <c r="C506" s="25"/>
      <c r="D506" s="15"/>
      <c r="E506" s="34"/>
      <c r="F506" s="26"/>
      <c r="G506" s="39"/>
    </row>
    <row r="507" spans="1:7">
      <c r="A507" s="24"/>
      <c r="B507" s="24"/>
      <c r="C507" s="25"/>
      <c r="D507" s="15"/>
      <c r="E507" s="34"/>
      <c r="F507" s="26"/>
      <c r="G507" s="39"/>
    </row>
    <row r="508" spans="1:7">
      <c r="A508" s="24"/>
      <c r="B508" s="24"/>
      <c r="C508" s="25"/>
      <c r="D508" s="15"/>
      <c r="E508" s="34"/>
      <c r="F508" s="26"/>
      <c r="G508" s="39"/>
    </row>
    <row r="509" spans="1:7">
      <c r="A509" s="24"/>
      <c r="B509" s="24"/>
      <c r="C509" s="25"/>
      <c r="D509" s="15"/>
      <c r="E509" s="34"/>
      <c r="F509" s="26"/>
      <c r="G509" s="39"/>
    </row>
    <row r="510" spans="1:7">
      <c r="A510" s="24"/>
      <c r="B510" s="24"/>
      <c r="C510" s="25"/>
      <c r="D510" s="15"/>
      <c r="E510" s="34"/>
      <c r="F510" s="26"/>
      <c r="G510" s="39"/>
    </row>
    <row r="511" spans="1:7">
      <c r="A511" s="24"/>
      <c r="B511" s="24"/>
      <c r="C511" s="25"/>
      <c r="D511" s="15"/>
      <c r="E511" s="34"/>
      <c r="F511" s="26"/>
      <c r="G511" s="39"/>
    </row>
    <row r="512" spans="1:7">
      <c r="A512" s="24"/>
      <c r="B512" s="24"/>
      <c r="C512" s="25"/>
      <c r="D512" s="15"/>
      <c r="E512" s="34"/>
      <c r="F512" s="26"/>
      <c r="G512" s="39"/>
    </row>
    <row r="513" spans="1:7">
      <c r="A513" s="24"/>
      <c r="B513" s="24"/>
      <c r="C513" s="25"/>
      <c r="D513" s="15"/>
      <c r="E513" s="34"/>
      <c r="F513" s="26"/>
      <c r="G513" s="39"/>
    </row>
    <row r="514" spans="1:7">
      <c r="A514" s="24"/>
      <c r="B514" s="24"/>
      <c r="C514" s="25"/>
      <c r="D514" s="15"/>
      <c r="E514" s="34"/>
      <c r="F514" s="26"/>
      <c r="G514" s="39"/>
    </row>
    <row r="515" spans="1:7">
      <c r="A515" s="24"/>
      <c r="B515" s="24"/>
      <c r="C515" s="25"/>
      <c r="D515" s="15"/>
      <c r="E515" s="34"/>
      <c r="F515" s="26"/>
      <c r="G515" s="39"/>
    </row>
    <row r="516" spans="1:7">
      <c r="A516" s="24"/>
      <c r="B516" s="24"/>
      <c r="C516" s="25"/>
      <c r="D516" s="15"/>
      <c r="E516" s="34"/>
      <c r="F516" s="26"/>
      <c r="G516" s="39"/>
    </row>
    <row r="517" spans="1:7">
      <c r="A517" s="24"/>
      <c r="B517" s="24"/>
      <c r="C517" s="25"/>
      <c r="D517" s="15"/>
      <c r="E517" s="34"/>
      <c r="F517" s="26"/>
      <c r="G517" s="39"/>
    </row>
    <row r="518" spans="1:7">
      <c r="A518" s="24"/>
      <c r="B518" s="24"/>
      <c r="C518" s="25"/>
      <c r="D518" s="15"/>
      <c r="E518" s="34"/>
      <c r="F518" s="26"/>
      <c r="G518" s="39"/>
    </row>
    <row r="519" spans="1:7">
      <c r="A519" s="24"/>
      <c r="B519" s="24"/>
      <c r="C519" s="25"/>
      <c r="D519" s="15"/>
      <c r="E519" s="34"/>
      <c r="F519" s="26"/>
      <c r="G519" s="39"/>
    </row>
    <row r="520" spans="1:7">
      <c r="A520" s="24"/>
      <c r="B520" s="24"/>
      <c r="C520" s="25"/>
      <c r="D520" s="15"/>
      <c r="E520" s="34"/>
      <c r="F520" s="26"/>
      <c r="G520" s="39"/>
    </row>
    <row r="521" spans="1:7">
      <c r="A521" s="24"/>
      <c r="B521" s="24"/>
      <c r="C521" s="25"/>
      <c r="D521" s="15"/>
      <c r="E521" s="34"/>
      <c r="F521" s="26"/>
      <c r="G521" s="39"/>
    </row>
    <row r="522" spans="1:7">
      <c r="A522" s="24"/>
      <c r="B522" s="24"/>
      <c r="C522" s="25"/>
      <c r="D522" s="15"/>
      <c r="E522" s="34"/>
      <c r="F522" s="26"/>
      <c r="G522" s="39"/>
    </row>
    <row r="523" spans="1:7">
      <c r="A523" s="24"/>
      <c r="B523" s="24"/>
      <c r="C523" s="25"/>
      <c r="D523" s="15"/>
      <c r="E523" s="34"/>
      <c r="F523" s="26"/>
      <c r="G523" s="39"/>
    </row>
    <row r="524" spans="1:7">
      <c r="A524" s="24"/>
      <c r="B524" s="24"/>
      <c r="C524" s="25"/>
      <c r="D524" s="15"/>
      <c r="E524" s="34"/>
      <c r="F524" s="26"/>
      <c r="G524" s="39"/>
    </row>
    <row r="525" spans="1:7">
      <c r="A525" s="24"/>
      <c r="B525" s="24"/>
      <c r="C525" s="25"/>
      <c r="D525" s="15"/>
      <c r="E525" s="34"/>
      <c r="F525" s="26"/>
      <c r="G525" s="39"/>
    </row>
    <row r="526" spans="1:7">
      <c r="A526" s="24"/>
      <c r="B526" s="24"/>
      <c r="C526" s="25"/>
      <c r="D526" s="15"/>
      <c r="E526" s="34"/>
      <c r="F526" s="26"/>
      <c r="G526" s="39"/>
    </row>
    <row r="527" spans="1:7">
      <c r="A527" s="24"/>
      <c r="B527" s="24"/>
      <c r="C527" s="25"/>
      <c r="D527" s="15"/>
      <c r="E527" s="34"/>
      <c r="F527" s="26"/>
      <c r="G527" s="39"/>
    </row>
    <row r="528" spans="1:7">
      <c r="A528" s="24"/>
      <c r="B528" s="24"/>
      <c r="C528" s="25"/>
      <c r="D528" s="15"/>
      <c r="E528" s="34"/>
      <c r="F528" s="26"/>
      <c r="G528" s="39"/>
    </row>
    <row r="529" spans="1:7">
      <c r="A529" s="24"/>
      <c r="B529" s="24"/>
      <c r="C529" s="25"/>
      <c r="D529" s="15"/>
      <c r="E529" s="34"/>
      <c r="F529" s="26"/>
      <c r="G529" s="39"/>
    </row>
    <row r="530" spans="1:7">
      <c r="A530" s="24"/>
      <c r="B530" s="24"/>
      <c r="C530" s="25"/>
      <c r="D530" s="15"/>
      <c r="E530" s="34"/>
      <c r="F530" s="26"/>
      <c r="G530" s="39"/>
    </row>
    <row r="531" spans="1:7">
      <c r="A531" s="24"/>
      <c r="B531" s="24"/>
      <c r="C531" s="25"/>
      <c r="D531" s="15"/>
      <c r="E531" s="34"/>
      <c r="F531" s="26"/>
      <c r="G531" s="39"/>
    </row>
    <row r="532" spans="1:7">
      <c r="A532" s="24"/>
      <c r="B532" s="24"/>
      <c r="C532" s="25"/>
      <c r="D532" s="15"/>
      <c r="E532" s="34"/>
      <c r="F532" s="26"/>
      <c r="G532" s="39"/>
    </row>
    <row r="533" spans="1:7">
      <c r="A533" s="24"/>
      <c r="B533" s="24"/>
      <c r="C533" s="25"/>
      <c r="D533" s="15"/>
      <c r="E533" s="34"/>
      <c r="F533" s="26"/>
      <c r="G533" s="39"/>
    </row>
    <row r="534" spans="1:7">
      <c r="A534" s="24"/>
      <c r="B534" s="24"/>
      <c r="C534" s="25"/>
      <c r="D534" s="15"/>
      <c r="E534" s="34"/>
      <c r="F534" s="26"/>
      <c r="G534" s="39"/>
    </row>
    <row r="535" spans="1:7">
      <c r="A535" s="24"/>
      <c r="B535" s="24"/>
      <c r="C535" s="25"/>
      <c r="D535" s="15"/>
      <c r="E535" s="34"/>
      <c r="F535" s="26"/>
      <c r="G535" s="39"/>
    </row>
    <row r="536" spans="1:7">
      <c r="A536" s="24"/>
      <c r="B536" s="24"/>
      <c r="C536" s="25"/>
      <c r="D536" s="15"/>
      <c r="E536" s="34"/>
      <c r="F536" s="26"/>
      <c r="G536" s="39"/>
    </row>
    <row r="537" spans="1:7">
      <c r="A537" s="24"/>
      <c r="B537" s="24"/>
      <c r="C537" s="25"/>
      <c r="D537" s="15"/>
      <c r="E537" s="34"/>
      <c r="F537" s="26"/>
      <c r="G537" s="39"/>
    </row>
    <row r="538" spans="1:7">
      <c r="A538" s="24"/>
      <c r="B538" s="24"/>
      <c r="C538" s="25"/>
      <c r="D538" s="15"/>
      <c r="E538" s="34"/>
      <c r="F538" s="26"/>
      <c r="G538" s="39"/>
    </row>
    <row r="539" spans="1:7">
      <c r="A539" s="24"/>
      <c r="B539" s="24"/>
      <c r="C539" s="25"/>
      <c r="D539" s="15"/>
      <c r="E539" s="34"/>
      <c r="F539" s="26"/>
      <c r="G539" s="39"/>
    </row>
    <row r="540" spans="1:7">
      <c r="A540" s="24"/>
      <c r="B540" s="24"/>
      <c r="C540" s="25"/>
      <c r="D540" s="15"/>
      <c r="E540" s="34"/>
      <c r="F540" s="26"/>
      <c r="G540" s="39"/>
    </row>
    <row r="541" spans="1:7">
      <c r="A541" s="24"/>
      <c r="B541" s="24"/>
      <c r="C541" s="25"/>
      <c r="D541" s="15"/>
      <c r="E541" s="34"/>
      <c r="F541" s="26"/>
      <c r="G541" s="39"/>
    </row>
    <row r="542" spans="1:7">
      <c r="A542" s="24"/>
      <c r="B542" s="24"/>
      <c r="C542" s="25"/>
      <c r="D542" s="15"/>
      <c r="E542" s="34"/>
      <c r="F542" s="26"/>
      <c r="G542" s="39"/>
    </row>
    <row r="543" spans="1:7">
      <c r="A543" s="24"/>
      <c r="B543" s="24"/>
      <c r="C543" s="25"/>
      <c r="D543" s="15"/>
      <c r="E543" s="34"/>
      <c r="F543" s="26"/>
      <c r="G543" s="39"/>
    </row>
    <row r="544" spans="1:7">
      <c r="A544" s="24"/>
      <c r="B544" s="24"/>
      <c r="C544" s="25"/>
      <c r="D544" s="15"/>
      <c r="E544" s="34"/>
      <c r="F544" s="26"/>
      <c r="G544" s="39"/>
    </row>
    <row r="545" spans="1:7">
      <c r="A545" s="24"/>
      <c r="B545" s="24"/>
      <c r="C545" s="25"/>
      <c r="D545" s="15"/>
      <c r="E545" s="34"/>
      <c r="F545" s="26"/>
      <c r="G545" s="39"/>
    </row>
    <row r="546" spans="1:7">
      <c r="A546" s="24"/>
      <c r="B546" s="24"/>
      <c r="C546" s="25"/>
      <c r="D546" s="15"/>
      <c r="E546" s="34"/>
      <c r="F546" s="26"/>
      <c r="G546" s="39"/>
    </row>
    <row r="547" spans="1:7">
      <c r="A547" s="24"/>
      <c r="B547" s="24"/>
      <c r="C547" s="25"/>
      <c r="D547" s="15"/>
      <c r="E547" s="34"/>
      <c r="F547" s="26"/>
      <c r="G547" s="39"/>
    </row>
    <row r="548" spans="1:7">
      <c r="A548" s="24"/>
      <c r="B548" s="24"/>
      <c r="C548" s="25"/>
      <c r="D548" s="15"/>
      <c r="E548" s="34"/>
      <c r="F548" s="26"/>
      <c r="G548" s="39"/>
    </row>
    <row r="549" spans="1:7">
      <c r="A549" s="24"/>
      <c r="B549" s="24"/>
      <c r="C549" s="25"/>
      <c r="D549" s="15"/>
      <c r="E549" s="34"/>
      <c r="F549" s="26"/>
      <c r="G549" s="39"/>
    </row>
    <row r="550" spans="1:7">
      <c r="A550" s="24"/>
      <c r="B550" s="24"/>
      <c r="C550" s="25"/>
      <c r="D550" s="15"/>
      <c r="E550" s="34"/>
      <c r="F550" s="26"/>
      <c r="G550" s="39"/>
    </row>
    <row r="551" spans="1:7">
      <c r="A551" s="24"/>
      <c r="B551" s="24"/>
      <c r="C551" s="25"/>
      <c r="D551" s="15"/>
      <c r="E551" s="34"/>
      <c r="F551" s="26"/>
      <c r="G551" s="39"/>
    </row>
    <row r="552" spans="1:7">
      <c r="A552" s="24"/>
      <c r="B552" s="24"/>
      <c r="C552" s="25"/>
      <c r="D552" s="15"/>
      <c r="E552" s="34"/>
      <c r="F552" s="26"/>
      <c r="G552" s="39"/>
    </row>
    <row r="553" spans="1:7">
      <c r="A553" s="24"/>
      <c r="B553" s="24"/>
      <c r="C553" s="25"/>
      <c r="D553" s="15"/>
      <c r="E553" s="34"/>
      <c r="F553" s="26"/>
      <c r="G553" s="39"/>
    </row>
    <row r="554" spans="1:7">
      <c r="A554" s="24"/>
      <c r="B554" s="24"/>
      <c r="C554" s="25"/>
      <c r="D554" s="15"/>
      <c r="E554" s="34"/>
      <c r="F554" s="26"/>
      <c r="G554" s="39"/>
    </row>
    <row r="555" spans="1:7">
      <c r="A555" s="24"/>
      <c r="B555" s="24"/>
      <c r="C555" s="25"/>
      <c r="D555" s="15"/>
      <c r="E555" s="34"/>
      <c r="F555" s="26"/>
      <c r="G555" s="39"/>
    </row>
    <row r="556" spans="1:7">
      <c r="A556" s="24"/>
      <c r="B556" s="24"/>
      <c r="C556" s="25"/>
      <c r="D556" s="15"/>
      <c r="E556" s="34"/>
      <c r="F556" s="26"/>
      <c r="G556" s="39"/>
    </row>
    <row r="557" spans="1:7">
      <c r="A557" s="24"/>
      <c r="B557" s="24"/>
      <c r="C557" s="25"/>
      <c r="D557" s="15"/>
      <c r="E557" s="34"/>
      <c r="F557" s="26"/>
      <c r="G557" s="39"/>
    </row>
    <row r="558" spans="1:7">
      <c r="A558" s="24"/>
      <c r="B558" s="24"/>
      <c r="C558" s="25"/>
      <c r="D558" s="15"/>
      <c r="E558" s="34"/>
      <c r="F558" s="26"/>
      <c r="G558" s="39"/>
    </row>
    <row r="559" spans="1:7">
      <c r="A559" s="24"/>
      <c r="B559" s="24"/>
      <c r="C559" s="25"/>
      <c r="D559" s="15"/>
      <c r="E559" s="34"/>
      <c r="F559" s="26"/>
      <c r="G559" s="39"/>
    </row>
    <row r="560" spans="1:7">
      <c r="A560" s="24"/>
      <c r="B560" s="24"/>
      <c r="C560" s="25"/>
      <c r="D560" s="15"/>
      <c r="E560" s="34"/>
      <c r="F560" s="26"/>
      <c r="G560" s="39"/>
    </row>
    <row r="561" spans="1:7">
      <c r="A561" s="24"/>
      <c r="B561" s="24"/>
      <c r="C561" s="25"/>
      <c r="D561" s="15"/>
      <c r="E561" s="34"/>
      <c r="F561" s="26"/>
      <c r="G561" s="39"/>
    </row>
    <row r="562" spans="1:7">
      <c r="A562" s="24"/>
      <c r="B562" s="24"/>
      <c r="C562" s="25"/>
      <c r="D562" s="15"/>
      <c r="E562" s="34"/>
      <c r="F562" s="26"/>
      <c r="G562" s="39"/>
    </row>
    <row r="563" spans="1:7">
      <c r="A563" s="24"/>
      <c r="B563" s="24"/>
      <c r="C563" s="25"/>
      <c r="D563" s="15"/>
      <c r="E563" s="34"/>
      <c r="F563" s="26"/>
      <c r="G563" s="39"/>
    </row>
    <row r="564" spans="1:7">
      <c r="A564" s="24"/>
      <c r="B564" s="24"/>
      <c r="C564" s="25"/>
      <c r="D564" s="15"/>
      <c r="E564" s="34"/>
      <c r="F564" s="26"/>
      <c r="G564" s="39"/>
    </row>
    <row r="565" spans="1:7">
      <c r="A565" s="24"/>
      <c r="B565" s="24"/>
      <c r="C565" s="25"/>
      <c r="D565" s="15"/>
      <c r="E565" s="34"/>
      <c r="F565" s="26"/>
      <c r="G565" s="39"/>
    </row>
    <row r="566" spans="1:7">
      <c r="A566" s="24"/>
      <c r="B566" s="24"/>
      <c r="C566" s="25"/>
      <c r="D566" s="15"/>
      <c r="E566" s="34"/>
      <c r="F566" s="26"/>
      <c r="G566" s="39"/>
    </row>
    <row r="567" spans="1:7">
      <c r="A567" s="24"/>
      <c r="B567" s="24"/>
      <c r="C567" s="25"/>
      <c r="D567" s="15"/>
      <c r="E567" s="34"/>
      <c r="F567" s="26"/>
      <c r="G567" s="39"/>
    </row>
    <row r="568" spans="1:7">
      <c r="A568" s="24"/>
      <c r="B568" s="24"/>
      <c r="C568" s="25"/>
      <c r="D568" s="15"/>
      <c r="E568" s="34"/>
      <c r="F568" s="26"/>
      <c r="G568" s="39"/>
    </row>
    <row r="569" spans="1:7">
      <c r="A569" s="24"/>
      <c r="B569" s="24"/>
      <c r="C569" s="25"/>
      <c r="D569" s="15"/>
      <c r="E569" s="34"/>
      <c r="F569" s="26"/>
      <c r="G569" s="39"/>
    </row>
    <row r="570" spans="1:7">
      <c r="A570" s="24"/>
      <c r="B570" s="24"/>
      <c r="C570" s="25"/>
      <c r="D570" s="15"/>
      <c r="E570" s="34"/>
      <c r="F570" s="26"/>
      <c r="G570" s="39"/>
    </row>
    <row r="571" spans="1:7">
      <c r="A571" s="24"/>
      <c r="B571" s="24"/>
      <c r="C571" s="25"/>
      <c r="D571" s="15"/>
      <c r="E571" s="34"/>
      <c r="F571" s="26"/>
      <c r="G571" s="39"/>
    </row>
    <row r="572" spans="1:7">
      <c r="A572" s="24"/>
      <c r="B572" s="24"/>
      <c r="C572" s="25"/>
      <c r="D572" s="15"/>
      <c r="E572" s="34"/>
      <c r="F572" s="26"/>
      <c r="G572" s="39"/>
    </row>
    <row r="573" spans="1:7">
      <c r="A573" s="24"/>
      <c r="B573" s="24"/>
      <c r="C573" s="25"/>
      <c r="D573" s="15"/>
      <c r="E573" s="34"/>
      <c r="F573" s="26"/>
      <c r="G573" s="39"/>
    </row>
    <row r="574" spans="1:7">
      <c r="A574" s="24"/>
      <c r="B574" s="24"/>
      <c r="C574" s="25"/>
      <c r="D574" s="15"/>
      <c r="E574" s="34"/>
      <c r="F574" s="26"/>
      <c r="G574" s="39"/>
    </row>
    <row r="575" spans="1:7">
      <c r="A575" s="24"/>
      <c r="B575" s="24"/>
      <c r="C575" s="25"/>
      <c r="D575" s="15"/>
      <c r="E575" s="34"/>
      <c r="F575" s="26"/>
      <c r="G575" s="39"/>
    </row>
    <row r="576" spans="1:7">
      <c r="A576" s="24"/>
      <c r="B576" s="24"/>
      <c r="C576" s="25"/>
      <c r="D576" s="15"/>
      <c r="E576" s="34"/>
      <c r="F576" s="26"/>
      <c r="G576" s="39"/>
    </row>
    <row r="577" spans="1:7">
      <c r="A577" s="24"/>
      <c r="B577" s="24"/>
      <c r="C577" s="25"/>
      <c r="D577" s="15"/>
      <c r="E577" s="34"/>
      <c r="F577" s="26"/>
      <c r="G577" s="39"/>
    </row>
    <row r="578" spans="1:7">
      <c r="A578" s="24"/>
      <c r="B578" s="24"/>
      <c r="C578" s="25"/>
      <c r="D578" s="15"/>
      <c r="E578" s="34"/>
      <c r="F578" s="26"/>
      <c r="G578" s="39"/>
    </row>
    <row r="579" spans="1:7">
      <c r="A579" s="24"/>
      <c r="B579" s="24"/>
      <c r="C579" s="25"/>
      <c r="D579" s="15"/>
      <c r="E579" s="34"/>
      <c r="F579" s="26"/>
      <c r="G579" s="39"/>
    </row>
    <row r="580" spans="1:7">
      <c r="A580" s="24"/>
      <c r="B580" s="24"/>
      <c r="C580" s="25"/>
      <c r="D580" s="15"/>
      <c r="E580" s="34"/>
      <c r="F580" s="26"/>
      <c r="G580" s="39"/>
    </row>
    <row r="581" spans="1:7">
      <c r="A581" s="24"/>
      <c r="B581" s="24"/>
      <c r="C581" s="25"/>
      <c r="D581" s="15"/>
      <c r="E581" s="34"/>
      <c r="F581" s="26"/>
      <c r="G581" s="39"/>
    </row>
    <row r="582" spans="1:7">
      <c r="A582" s="24"/>
      <c r="B582" s="24"/>
      <c r="C582" s="25"/>
      <c r="D582" s="15"/>
      <c r="E582" s="34"/>
      <c r="F582" s="26"/>
      <c r="G582" s="39"/>
    </row>
    <row r="583" spans="1:7">
      <c r="A583" s="24"/>
      <c r="B583" s="24"/>
      <c r="C583" s="25"/>
      <c r="D583" s="15"/>
      <c r="E583" s="34"/>
      <c r="F583" s="26"/>
      <c r="G583" s="39"/>
    </row>
  </sheetData>
  <mergeCells count="18">
    <mergeCell ref="A21:G21"/>
    <mergeCell ref="A22:G22"/>
    <mergeCell ref="A23:G23"/>
    <mergeCell ref="A24:G24"/>
    <mergeCell ref="A25:G25"/>
    <mergeCell ref="A5:C5"/>
    <mergeCell ref="A14:G14"/>
    <mergeCell ref="A15:G15"/>
    <mergeCell ref="A16:G16"/>
    <mergeCell ref="A17:G17"/>
    <mergeCell ref="A19:G19"/>
    <mergeCell ref="A20:G20"/>
    <mergeCell ref="A18:G18"/>
    <mergeCell ref="A9:G9"/>
    <mergeCell ref="A10:G10"/>
    <mergeCell ref="A11:G11"/>
    <mergeCell ref="A12:G12"/>
    <mergeCell ref="A13:G13"/>
  </mergeCells>
  <phoneticPr fontId="8" type="noConversion"/>
  <printOptions horizontalCentered="1"/>
  <pageMargins left="0.78740157480314965" right="0.39370078740157483" top="0.39370078740157483" bottom="0.59055118110236227" header="0.39370078740157483" footer="0.19685039370078741"/>
  <pageSetup paperSize="9" scale="82" orientation="portrait" r:id="rId1"/>
  <headerFooter alignWithMargins="0">
    <oddHeader xml:space="preserve">&amp;L&amp;"Arial,Uobičajeno"&amp;7
</oddHeader>
    <oddFooter>&amp;L&amp;10Rencon d.o.o.</oddFooter>
  </headerFooter>
  <rowBreaks count="27" manualBreakCount="27">
    <brk id="19" max="6" man="1"/>
    <brk id="25" max="6" man="1"/>
    <brk id="41" max="6" man="1"/>
    <brk id="53" max="6" man="1"/>
    <brk id="64" max="6" man="1"/>
    <brk id="74" max="6" man="1"/>
    <brk id="84" max="6" man="1"/>
    <brk id="99" max="6" man="1"/>
    <brk id="118" max="6" man="1"/>
    <brk id="134" max="6" man="1"/>
    <brk id="148" max="6" man="1"/>
    <brk id="160" max="6" man="1"/>
    <brk id="169" max="6" man="1"/>
    <brk id="185" max="6" man="1"/>
    <brk id="202" max="6" man="1"/>
    <brk id="217" max="6" man="1"/>
    <brk id="229" max="6" man="1"/>
    <brk id="243" max="6" man="1"/>
    <brk id="254" max="6" man="1"/>
    <brk id="264" max="6" man="1"/>
    <brk id="273" max="6" man="1"/>
    <brk id="291" max="6" man="1"/>
    <brk id="310" max="6" man="1"/>
    <brk id="330" max="6" man="1"/>
    <brk id="342" max="6" man="1"/>
    <brk id="357" max="6" man="1"/>
    <brk id="378" max="6" man="1"/>
  </rowBreaks>
  <ignoredErrors>
    <ignoredError sqref="B143 B107"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CA75"/>
  <sheetViews>
    <sheetView showZeros="0" tabSelected="1" view="pageBreakPreview" topLeftCell="A38" zoomScaleNormal="115" zoomScaleSheetLayoutView="100" workbookViewId="0">
      <selection activeCell="K40" sqref="K40"/>
    </sheetView>
  </sheetViews>
  <sheetFormatPr defaultColWidth="8.21875" defaultRowHeight="12.75"/>
  <cols>
    <col min="1" max="1" width="3.77734375" style="559" customWidth="1"/>
    <col min="2" max="2" width="2.77734375" style="559" customWidth="1"/>
    <col min="3" max="3" width="2.44140625" style="559" customWidth="1"/>
    <col min="4" max="4" width="38.21875" style="536" customWidth="1"/>
    <col min="5" max="5" width="8.5546875" style="560" customWidth="1"/>
    <col min="6" max="6" width="9.109375" style="561" customWidth="1"/>
    <col min="7" max="7" width="8.109375" style="561" customWidth="1"/>
    <col min="8" max="8" width="11.44140625" style="562" customWidth="1"/>
    <col min="9" max="202" width="8.21875" style="536"/>
    <col min="203" max="203" width="3.77734375" style="536" customWidth="1"/>
    <col min="204" max="204" width="2.77734375" style="536" customWidth="1"/>
    <col min="205" max="205" width="2.44140625" style="536" customWidth="1"/>
    <col min="206" max="206" width="38.21875" style="536" customWidth="1"/>
    <col min="207" max="207" width="8.5546875" style="536" customWidth="1"/>
    <col min="208" max="208" width="6.21875" style="536" customWidth="1"/>
    <col min="209" max="209" width="8.109375" style="536" customWidth="1"/>
    <col min="210" max="210" width="11.44140625" style="536" customWidth="1"/>
    <col min="211" max="458" width="8.21875" style="536"/>
    <col min="459" max="459" width="3.77734375" style="536" customWidth="1"/>
    <col min="460" max="460" width="2.77734375" style="536" customWidth="1"/>
    <col min="461" max="461" width="2.44140625" style="536" customWidth="1"/>
    <col min="462" max="462" width="38.21875" style="536" customWidth="1"/>
    <col min="463" max="463" width="8.5546875" style="536" customWidth="1"/>
    <col min="464" max="464" width="6.21875" style="536" customWidth="1"/>
    <col min="465" max="465" width="8.109375" style="536" customWidth="1"/>
    <col min="466" max="466" width="11.44140625" style="536" customWidth="1"/>
    <col min="467" max="714" width="8.21875" style="536"/>
    <col min="715" max="715" width="3.77734375" style="536" customWidth="1"/>
    <col min="716" max="716" width="2.77734375" style="536" customWidth="1"/>
    <col min="717" max="717" width="2.44140625" style="536" customWidth="1"/>
    <col min="718" max="718" width="38.21875" style="536" customWidth="1"/>
    <col min="719" max="719" width="8.5546875" style="536" customWidth="1"/>
    <col min="720" max="720" width="6.21875" style="536" customWidth="1"/>
    <col min="721" max="721" width="8.109375" style="536" customWidth="1"/>
    <col min="722" max="722" width="11.44140625" style="536" customWidth="1"/>
    <col min="723" max="970" width="8.21875" style="536"/>
    <col min="971" max="971" width="3.77734375" style="536" customWidth="1"/>
    <col min="972" max="972" width="2.77734375" style="536" customWidth="1"/>
    <col min="973" max="973" width="2.44140625" style="536" customWidth="1"/>
    <col min="974" max="974" width="38.21875" style="536" customWidth="1"/>
    <col min="975" max="975" width="8.5546875" style="536" customWidth="1"/>
    <col min="976" max="976" width="6.21875" style="536" customWidth="1"/>
    <col min="977" max="977" width="8.109375" style="536" customWidth="1"/>
    <col min="978" max="978" width="11.44140625" style="536" customWidth="1"/>
    <col min="979" max="1226" width="8.21875" style="536"/>
    <col min="1227" max="1227" width="3.77734375" style="536" customWidth="1"/>
    <col min="1228" max="1228" width="2.77734375" style="536" customWidth="1"/>
    <col min="1229" max="1229" width="2.44140625" style="536" customWidth="1"/>
    <col min="1230" max="1230" width="38.21875" style="536" customWidth="1"/>
    <col min="1231" max="1231" width="8.5546875" style="536" customWidth="1"/>
    <col min="1232" max="1232" width="6.21875" style="536" customWidth="1"/>
    <col min="1233" max="1233" width="8.109375" style="536" customWidth="1"/>
    <col min="1234" max="1234" width="11.44140625" style="536" customWidth="1"/>
    <col min="1235" max="1482" width="8.21875" style="536"/>
    <col min="1483" max="1483" width="3.77734375" style="536" customWidth="1"/>
    <col min="1484" max="1484" width="2.77734375" style="536" customWidth="1"/>
    <col min="1485" max="1485" width="2.44140625" style="536" customWidth="1"/>
    <col min="1486" max="1486" width="38.21875" style="536" customWidth="1"/>
    <col min="1487" max="1487" width="8.5546875" style="536" customWidth="1"/>
    <col min="1488" max="1488" width="6.21875" style="536" customWidth="1"/>
    <col min="1489" max="1489" width="8.109375" style="536" customWidth="1"/>
    <col min="1490" max="1490" width="11.44140625" style="536" customWidth="1"/>
    <col min="1491" max="1738" width="8.21875" style="536"/>
    <col min="1739" max="1739" width="3.77734375" style="536" customWidth="1"/>
    <col min="1740" max="1740" width="2.77734375" style="536" customWidth="1"/>
    <col min="1741" max="1741" width="2.44140625" style="536" customWidth="1"/>
    <col min="1742" max="1742" width="38.21875" style="536" customWidth="1"/>
    <col min="1743" max="1743" width="8.5546875" style="536" customWidth="1"/>
    <col min="1744" max="1744" width="6.21875" style="536" customWidth="1"/>
    <col min="1745" max="1745" width="8.109375" style="536" customWidth="1"/>
    <col min="1746" max="1746" width="11.44140625" style="536" customWidth="1"/>
    <col min="1747" max="1994" width="8.21875" style="536"/>
    <col min="1995" max="1995" width="3.77734375" style="536" customWidth="1"/>
    <col min="1996" max="1996" width="2.77734375" style="536" customWidth="1"/>
    <col min="1997" max="1997" width="2.44140625" style="536" customWidth="1"/>
    <col min="1998" max="1998" width="38.21875" style="536" customWidth="1"/>
    <col min="1999" max="1999" width="8.5546875" style="536" customWidth="1"/>
    <col min="2000" max="2000" width="6.21875" style="536" customWidth="1"/>
    <col min="2001" max="2001" width="8.109375" style="536" customWidth="1"/>
    <col min="2002" max="2002" width="11.44140625" style="536" customWidth="1"/>
    <col min="2003" max="2250" width="8.21875" style="536"/>
    <col min="2251" max="2251" width="3.77734375" style="536" customWidth="1"/>
    <col min="2252" max="2252" width="2.77734375" style="536" customWidth="1"/>
    <col min="2253" max="2253" width="2.44140625" style="536" customWidth="1"/>
    <col min="2254" max="2254" width="38.21875" style="536" customWidth="1"/>
    <col min="2255" max="2255" width="8.5546875" style="536" customWidth="1"/>
    <col min="2256" max="2256" width="6.21875" style="536" customWidth="1"/>
    <col min="2257" max="2257" width="8.109375" style="536" customWidth="1"/>
    <col min="2258" max="2258" width="11.44140625" style="536" customWidth="1"/>
    <col min="2259" max="2506" width="8.21875" style="536"/>
    <col min="2507" max="2507" width="3.77734375" style="536" customWidth="1"/>
    <col min="2508" max="2508" width="2.77734375" style="536" customWidth="1"/>
    <col min="2509" max="2509" width="2.44140625" style="536" customWidth="1"/>
    <col min="2510" max="2510" width="38.21875" style="536" customWidth="1"/>
    <col min="2511" max="2511" width="8.5546875" style="536" customWidth="1"/>
    <col min="2512" max="2512" width="6.21875" style="536" customWidth="1"/>
    <col min="2513" max="2513" width="8.109375" style="536" customWidth="1"/>
    <col min="2514" max="2514" width="11.44140625" style="536" customWidth="1"/>
    <col min="2515" max="2762" width="8.21875" style="536"/>
    <col min="2763" max="2763" width="3.77734375" style="536" customWidth="1"/>
    <col min="2764" max="2764" width="2.77734375" style="536" customWidth="1"/>
    <col min="2765" max="2765" width="2.44140625" style="536" customWidth="1"/>
    <col min="2766" max="2766" width="38.21875" style="536" customWidth="1"/>
    <col min="2767" max="2767" width="8.5546875" style="536" customWidth="1"/>
    <col min="2768" max="2768" width="6.21875" style="536" customWidth="1"/>
    <col min="2769" max="2769" width="8.109375" style="536" customWidth="1"/>
    <col min="2770" max="2770" width="11.44140625" style="536" customWidth="1"/>
    <col min="2771" max="3018" width="8.21875" style="536"/>
    <col min="3019" max="3019" width="3.77734375" style="536" customWidth="1"/>
    <col min="3020" max="3020" width="2.77734375" style="536" customWidth="1"/>
    <col min="3021" max="3021" width="2.44140625" style="536" customWidth="1"/>
    <col min="3022" max="3022" width="38.21875" style="536" customWidth="1"/>
    <col min="3023" max="3023" width="8.5546875" style="536" customWidth="1"/>
    <col min="3024" max="3024" width="6.21875" style="536" customWidth="1"/>
    <col min="3025" max="3025" width="8.109375" style="536" customWidth="1"/>
    <col min="3026" max="3026" width="11.44140625" style="536" customWidth="1"/>
    <col min="3027" max="3274" width="8.21875" style="536"/>
    <col min="3275" max="3275" width="3.77734375" style="536" customWidth="1"/>
    <col min="3276" max="3276" width="2.77734375" style="536" customWidth="1"/>
    <col min="3277" max="3277" width="2.44140625" style="536" customWidth="1"/>
    <col min="3278" max="3278" width="38.21875" style="536" customWidth="1"/>
    <col min="3279" max="3279" width="8.5546875" style="536" customWidth="1"/>
    <col min="3280" max="3280" width="6.21875" style="536" customWidth="1"/>
    <col min="3281" max="3281" width="8.109375" style="536" customWidth="1"/>
    <col min="3282" max="3282" width="11.44140625" style="536" customWidth="1"/>
    <col min="3283" max="3530" width="8.21875" style="536"/>
    <col min="3531" max="3531" width="3.77734375" style="536" customWidth="1"/>
    <col min="3532" max="3532" width="2.77734375" style="536" customWidth="1"/>
    <col min="3533" max="3533" width="2.44140625" style="536" customWidth="1"/>
    <col min="3534" max="3534" width="38.21875" style="536" customWidth="1"/>
    <col min="3535" max="3535" width="8.5546875" style="536" customWidth="1"/>
    <col min="3536" max="3536" width="6.21875" style="536" customWidth="1"/>
    <col min="3537" max="3537" width="8.109375" style="536" customWidth="1"/>
    <col min="3538" max="3538" width="11.44140625" style="536" customWidth="1"/>
    <col min="3539" max="3786" width="8.21875" style="536"/>
    <col min="3787" max="3787" width="3.77734375" style="536" customWidth="1"/>
    <col min="3788" max="3788" width="2.77734375" style="536" customWidth="1"/>
    <col min="3789" max="3789" width="2.44140625" style="536" customWidth="1"/>
    <col min="3790" max="3790" width="38.21875" style="536" customWidth="1"/>
    <col min="3791" max="3791" width="8.5546875" style="536" customWidth="1"/>
    <col min="3792" max="3792" width="6.21875" style="536" customWidth="1"/>
    <col min="3793" max="3793" width="8.109375" style="536" customWidth="1"/>
    <col min="3794" max="3794" width="11.44140625" style="536" customWidth="1"/>
    <col min="3795" max="4042" width="8.21875" style="536"/>
    <col min="4043" max="4043" width="3.77734375" style="536" customWidth="1"/>
    <col min="4044" max="4044" width="2.77734375" style="536" customWidth="1"/>
    <col min="4045" max="4045" width="2.44140625" style="536" customWidth="1"/>
    <col min="4046" max="4046" width="38.21875" style="536" customWidth="1"/>
    <col min="4047" max="4047" width="8.5546875" style="536" customWidth="1"/>
    <col min="4048" max="4048" width="6.21875" style="536" customWidth="1"/>
    <col min="4049" max="4049" width="8.109375" style="536" customWidth="1"/>
    <col min="4050" max="4050" width="11.44140625" style="536" customWidth="1"/>
    <col min="4051" max="4298" width="8.21875" style="536"/>
    <col min="4299" max="4299" width="3.77734375" style="536" customWidth="1"/>
    <col min="4300" max="4300" width="2.77734375" style="536" customWidth="1"/>
    <col min="4301" max="4301" width="2.44140625" style="536" customWidth="1"/>
    <col min="4302" max="4302" width="38.21875" style="536" customWidth="1"/>
    <col min="4303" max="4303" width="8.5546875" style="536" customWidth="1"/>
    <col min="4304" max="4304" width="6.21875" style="536" customWidth="1"/>
    <col min="4305" max="4305" width="8.109375" style="536" customWidth="1"/>
    <col min="4306" max="4306" width="11.44140625" style="536" customWidth="1"/>
    <col min="4307" max="4554" width="8.21875" style="536"/>
    <col min="4555" max="4555" width="3.77734375" style="536" customWidth="1"/>
    <col min="4556" max="4556" width="2.77734375" style="536" customWidth="1"/>
    <col min="4557" max="4557" width="2.44140625" style="536" customWidth="1"/>
    <col min="4558" max="4558" width="38.21875" style="536" customWidth="1"/>
    <col min="4559" max="4559" width="8.5546875" style="536" customWidth="1"/>
    <col min="4560" max="4560" width="6.21875" style="536" customWidth="1"/>
    <col min="4561" max="4561" width="8.109375" style="536" customWidth="1"/>
    <col min="4562" max="4562" width="11.44140625" style="536" customWidth="1"/>
    <col min="4563" max="4810" width="8.21875" style="536"/>
    <col min="4811" max="4811" width="3.77734375" style="536" customWidth="1"/>
    <col min="4812" max="4812" width="2.77734375" style="536" customWidth="1"/>
    <col min="4813" max="4813" width="2.44140625" style="536" customWidth="1"/>
    <col min="4814" max="4814" width="38.21875" style="536" customWidth="1"/>
    <col min="4815" max="4815" width="8.5546875" style="536" customWidth="1"/>
    <col min="4816" max="4816" width="6.21875" style="536" customWidth="1"/>
    <col min="4817" max="4817" width="8.109375" style="536" customWidth="1"/>
    <col min="4818" max="4818" width="11.44140625" style="536" customWidth="1"/>
    <col min="4819" max="5066" width="8.21875" style="536"/>
    <col min="5067" max="5067" width="3.77734375" style="536" customWidth="1"/>
    <col min="5068" max="5068" width="2.77734375" style="536" customWidth="1"/>
    <col min="5069" max="5069" width="2.44140625" style="536" customWidth="1"/>
    <col min="5070" max="5070" width="38.21875" style="536" customWidth="1"/>
    <col min="5071" max="5071" width="8.5546875" style="536" customWidth="1"/>
    <col min="5072" max="5072" width="6.21875" style="536" customWidth="1"/>
    <col min="5073" max="5073" width="8.109375" style="536" customWidth="1"/>
    <col min="5074" max="5074" width="11.44140625" style="536" customWidth="1"/>
    <col min="5075" max="5322" width="8.21875" style="536"/>
    <col min="5323" max="5323" width="3.77734375" style="536" customWidth="1"/>
    <col min="5324" max="5324" width="2.77734375" style="536" customWidth="1"/>
    <col min="5325" max="5325" width="2.44140625" style="536" customWidth="1"/>
    <col min="5326" max="5326" width="38.21875" style="536" customWidth="1"/>
    <col min="5327" max="5327" width="8.5546875" style="536" customWidth="1"/>
    <col min="5328" max="5328" width="6.21875" style="536" customWidth="1"/>
    <col min="5329" max="5329" width="8.109375" style="536" customWidth="1"/>
    <col min="5330" max="5330" width="11.44140625" style="536" customWidth="1"/>
    <col min="5331" max="5578" width="8.21875" style="536"/>
    <col min="5579" max="5579" width="3.77734375" style="536" customWidth="1"/>
    <col min="5580" max="5580" width="2.77734375" style="536" customWidth="1"/>
    <col min="5581" max="5581" width="2.44140625" style="536" customWidth="1"/>
    <col min="5582" max="5582" width="38.21875" style="536" customWidth="1"/>
    <col min="5583" max="5583" width="8.5546875" style="536" customWidth="1"/>
    <col min="5584" max="5584" width="6.21875" style="536" customWidth="1"/>
    <col min="5585" max="5585" width="8.109375" style="536" customWidth="1"/>
    <col min="5586" max="5586" width="11.44140625" style="536" customWidth="1"/>
    <col min="5587" max="5834" width="8.21875" style="536"/>
    <col min="5835" max="5835" width="3.77734375" style="536" customWidth="1"/>
    <col min="5836" max="5836" width="2.77734375" style="536" customWidth="1"/>
    <col min="5837" max="5837" width="2.44140625" style="536" customWidth="1"/>
    <col min="5838" max="5838" width="38.21875" style="536" customWidth="1"/>
    <col min="5839" max="5839" width="8.5546875" style="536" customWidth="1"/>
    <col min="5840" max="5840" width="6.21875" style="536" customWidth="1"/>
    <col min="5841" max="5841" width="8.109375" style="536" customWidth="1"/>
    <col min="5842" max="5842" width="11.44140625" style="536" customWidth="1"/>
    <col min="5843" max="6090" width="8.21875" style="536"/>
    <col min="6091" max="6091" width="3.77734375" style="536" customWidth="1"/>
    <col min="6092" max="6092" width="2.77734375" style="536" customWidth="1"/>
    <col min="6093" max="6093" width="2.44140625" style="536" customWidth="1"/>
    <col min="6094" max="6094" width="38.21875" style="536" customWidth="1"/>
    <col min="6095" max="6095" width="8.5546875" style="536" customWidth="1"/>
    <col min="6096" max="6096" width="6.21875" style="536" customWidth="1"/>
    <col min="6097" max="6097" width="8.109375" style="536" customWidth="1"/>
    <col min="6098" max="6098" width="11.44140625" style="536" customWidth="1"/>
    <col min="6099" max="6346" width="8.21875" style="536"/>
    <col min="6347" max="6347" width="3.77734375" style="536" customWidth="1"/>
    <col min="6348" max="6348" width="2.77734375" style="536" customWidth="1"/>
    <col min="6349" max="6349" width="2.44140625" style="536" customWidth="1"/>
    <col min="6350" max="6350" width="38.21875" style="536" customWidth="1"/>
    <col min="6351" max="6351" width="8.5546875" style="536" customWidth="1"/>
    <col min="6352" max="6352" width="6.21875" style="536" customWidth="1"/>
    <col min="6353" max="6353" width="8.109375" style="536" customWidth="1"/>
    <col min="6354" max="6354" width="11.44140625" style="536" customWidth="1"/>
    <col min="6355" max="6602" width="8.21875" style="536"/>
    <col min="6603" max="6603" width="3.77734375" style="536" customWidth="1"/>
    <col min="6604" max="6604" width="2.77734375" style="536" customWidth="1"/>
    <col min="6605" max="6605" width="2.44140625" style="536" customWidth="1"/>
    <col min="6606" max="6606" width="38.21875" style="536" customWidth="1"/>
    <col min="6607" max="6607" width="8.5546875" style="536" customWidth="1"/>
    <col min="6608" max="6608" width="6.21875" style="536" customWidth="1"/>
    <col min="6609" max="6609" width="8.109375" style="536" customWidth="1"/>
    <col min="6610" max="6610" width="11.44140625" style="536" customWidth="1"/>
    <col min="6611" max="6858" width="8.21875" style="536"/>
    <col min="6859" max="6859" width="3.77734375" style="536" customWidth="1"/>
    <col min="6860" max="6860" width="2.77734375" style="536" customWidth="1"/>
    <col min="6861" max="6861" width="2.44140625" style="536" customWidth="1"/>
    <col min="6862" max="6862" width="38.21875" style="536" customWidth="1"/>
    <col min="6863" max="6863" width="8.5546875" style="536" customWidth="1"/>
    <col min="6864" max="6864" width="6.21875" style="536" customWidth="1"/>
    <col min="6865" max="6865" width="8.109375" style="536" customWidth="1"/>
    <col min="6866" max="6866" width="11.44140625" style="536" customWidth="1"/>
    <col min="6867" max="7114" width="8.21875" style="536"/>
    <col min="7115" max="7115" width="3.77734375" style="536" customWidth="1"/>
    <col min="7116" max="7116" width="2.77734375" style="536" customWidth="1"/>
    <col min="7117" max="7117" width="2.44140625" style="536" customWidth="1"/>
    <col min="7118" max="7118" width="38.21875" style="536" customWidth="1"/>
    <col min="7119" max="7119" width="8.5546875" style="536" customWidth="1"/>
    <col min="7120" max="7120" width="6.21875" style="536" customWidth="1"/>
    <col min="7121" max="7121" width="8.109375" style="536" customWidth="1"/>
    <col min="7122" max="7122" width="11.44140625" style="536" customWidth="1"/>
    <col min="7123" max="7370" width="8.21875" style="536"/>
    <col min="7371" max="7371" width="3.77734375" style="536" customWidth="1"/>
    <col min="7372" max="7372" width="2.77734375" style="536" customWidth="1"/>
    <col min="7373" max="7373" width="2.44140625" style="536" customWidth="1"/>
    <col min="7374" max="7374" width="38.21875" style="536" customWidth="1"/>
    <col min="7375" max="7375" width="8.5546875" style="536" customWidth="1"/>
    <col min="7376" max="7376" width="6.21875" style="536" customWidth="1"/>
    <col min="7377" max="7377" width="8.109375" style="536" customWidth="1"/>
    <col min="7378" max="7378" width="11.44140625" style="536" customWidth="1"/>
    <col min="7379" max="7626" width="8.21875" style="536"/>
    <col min="7627" max="7627" width="3.77734375" style="536" customWidth="1"/>
    <col min="7628" max="7628" width="2.77734375" style="536" customWidth="1"/>
    <col min="7629" max="7629" width="2.44140625" style="536" customWidth="1"/>
    <col min="7630" max="7630" width="38.21875" style="536" customWidth="1"/>
    <col min="7631" max="7631" width="8.5546875" style="536" customWidth="1"/>
    <col min="7632" max="7632" width="6.21875" style="536" customWidth="1"/>
    <col min="7633" max="7633" width="8.109375" style="536" customWidth="1"/>
    <col min="7634" max="7634" width="11.44140625" style="536" customWidth="1"/>
    <col min="7635" max="7882" width="8.21875" style="536"/>
    <col min="7883" max="7883" width="3.77734375" style="536" customWidth="1"/>
    <col min="7884" max="7884" width="2.77734375" style="536" customWidth="1"/>
    <col min="7885" max="7885" width="2.44140625" style="536" customWidth="1"/>
    <col min="7886" max="7886" width="38.21875" style="536" customWidth="1"/>
    <col min="7887" max="7887" width="8.5546875" style="536" customWidth="1"/>
    <col min="7888" max="7888" width="6.21875" style="536" customWidth="1"/>
    <col min="7889" max="7889" width="8.109375" style="536" customWidth="1"/>
    <col min="7890" max="7890" width="11.44140625" style="536" customWidth="1"/>
    <col min="7891" max="8138" width="8.21875" style="536"/>
    <col min="8139" max="8139" width="3.77734375" style="536" customWidth="1"/>
    <col min="8140" max="8140" width="2.77734375" style="536" customWidth="1"/>
    <col min="8141" max="8141" width="2.44140625" style="536" customWidth="1"/>
    <col min="8142" max="8142" width="38.21875" style="536" customWidth="1"/>
    <col min="8143" max="8143" width="8.5546875" style="536" customWidth="1"/>
    <col min="8144" max="8144" width="6.21875" style="536" customWidth="1"/>
    <col min="8145" max="8145" width="8.109375" style="536" customWidth="1"/>
    <col min="8146" max="8146" width="11.44140625" style="536" customWidth="1"/>
    <col min="8147" max="8394" width="8.21875" style="536"/>
    <col min="8395" max="8395" width="3.77734375" style="536" customWidth="1"/>
    <col min="8396" max="8396" width="2.77734375" style="536" customWidth="1"/>
    <col min="8397" max="8397" width="2.44140625" style="536" customWidth="1"/>
    <col min="8398" max="8398" width="38.21875" style="536" customWidth="1"/>
    <col min="8399" max="8399" width="8.5546875" style="536" customWidth="1"/>
    <col min="8400" max="8400" width="6.21875" style="536" customWidth="1"/>
    <col min="8401" max="8401" width="8.109375" style="536" customWidth="1"/>
    <col min="8402" max="8402" width="11.44140625" style="536" customWidth="1"/>
    <col min="8403" max="8650" width="8.21875" style="536"/>
    <col min="8651" max="8651" width="3.77734375" style="536" customWidth="1"/>
    <col min="8652" max="8652" width="2.77734375" style="536" customWidth="1"/>
    <col min="8653" max="8653" width="2.44140625" style="536" customWidth="1"/>
    <col min="8654" max="8654" width="38.21875" style="536" customWidth="1"/>
    <col min="8655" max="8655" width="8.5546875" style="536" customWidth="1"/>
    <col min="8656" max="8656" width="6.21875" style="536" customWidth="1"/>
    <col min="8657" max="8657" width="8.109375" style="536" customWidth="1"/>
    <col min="8658" max="8658" width="11.44140625" style="536" customWidth="1"/>
    <col min="8659" max="8906" width="8.21875" style="536"/>
    <col min="8907" max="8907" width="3.77734375" style="536" customWidth="1"/>
    <col min="8908" max="8908" width="2.77734375" style="536" customWidth="1"/>
    <col min="8909" max="8909" width="2.44140625" style="536" customWidth="1"/>
    <col min="8910" max="8910" width="38.21875" style="536" customWidth="1"/>
    <col min="8911" max="8911" width="8.5546875" style="536" customWidth="1"/>
    <col min="8912" max="8912" width="6.21875" style="536" customWidth="1"/>
    <col min="8913" max="8913" width="8.109375" style="536" customWidth="1"/>
    <col min="8914" max="8914" width="11.44140625" style="536" customWidth="1"/>
    <col min="8915" max="9162" width="8.21875" style="536"/>
    <col min="9163" max="9163" width="3.77734375" style="536" customWidth="1"/>
    <col min="9164" max="9164" width="2.77734375" style="536" customWidth="1"/>
    <col min="9165" max="9165" width="2.44140625" style="536" customWidth="1"/>
    <col min="9166" max="9166" width="38.21875" style="536" customWidth="1"/>
    <col min="9167" max="9167" width="8.5546875" style="536" customWidth="1"/>
    <col min="9168" max="9168" width="6.21875" style="536" customWidth="1"/>
    <col min="9169" max="9169" width="8.109375" style="536" customWidth="1"/>
    <col min="9170" max="9170" width="11.44140625" style="536" customWidth="1"/>
    <col min="9171" max="9418" width="8.21875" style="536"/>
    <col min="9419" max="9419" width="3.77734375" style="536" customWidth="1"/>
    <col min="9420" max="9420" width="2.77734375" style="536" customWidth="1"/>
    <col min="9421" max="9421" width="2.44140625" style="536" customWidth="1"/>
    <col min="9422" max="9422" width="38.21875" style="536" customWidth="1"/>
    <col min="9423" max="9423" width="8.5546875" style="536" customWidth="1"/>
    <col min="9424" max="9424" width="6.21875" style="536" customWidth="1"/>
    <col min="9425" max="9425" width="8.109375" style="536" customWidth="1"/>
    <col min="9426" max="9426" width="11.44140625" style="536" customWidth="1"/>
    <col min="9427" max="9674" width="8.21875" style="536"/>
    <col min="9675" max="9675" width="3.77734375" style="536" customWidth="1"/>
    <col min="9676" max="9676" width="2.77734375" style="536" customWidth="1"/>
    <col min="9677" max="9677" width="2.44140625" style="536" customWidth="1"/>
    <col min="9678" max="9678" width="38.21875" style="536" customWidth="1"/>
    <col min="9679" max="9679" width="8.5546875" style="536" customWidth="1"/>
    <col min="9680" max="9680" width="6.21875" style="536" customWidth="1"/>
    <col min="9681" max="9681" width="8.109375" style="536" customWidth="1"/>
    <col min="9682" max="9682" width="11.44140625" style="536" customWidth="1"/>
    <col min="9683" max="9930" width="8.21875" style="536"/>
    <col min="9931" max="9931" width="3.77734375" style="536" customWidth="1"/>
    <col min="9932" max="9932" width="2.77734375" style="536" customWidth="1"/>
    <col min="9933" max="9933" width="2.44140625" style="536" customWidth="1"/>
    <col min="9934" max="9934" width="38.21875" style="536" customWidth="1"/>
    <col min="9935" max="9935" width="8.5546875" style="536" customWidth="1"/>
    <col min="9936" max="9936" width="6.21875" style="536" customWidth="1"/>
    <col min="9937" max="9937" width="8.109375" style="536" customWidth="1"/>
    <col min="9938" max="9938" width="11.44140625" style="536" customWidth="1"/>
    <col min="9939" max="10186" width="8.21875" style="536"/>
    <col min="10187" max="10187" width="3.77734375" style="536" customWidth="1"/>
    <col min="10188" max="10188" width="2.77734375" style="536" customWidth="1"/>
    <col min="10189" max="10189" width="2.44140625" style="536" customWidth="1"/>
    <col min="10190" max="10190" width="38.21875" style="536" customWidth="1"/>
    <col min="10191" max="10191" width="8.5546875" style="536" customWidth="1"/>
    <col min="10192" max="10192" width="6.21875" style="536" customWidth="1"/>
    <col min="10193" max="10193" width="8.109375" style="536" customWidth="1"/>
    <col min="10194" max="10194" width="11.44140625" style="536" customWidth="1"/>
    <col min="10195" max="10442" width="8.21875" style="536"/>
    <col min="10443" max="10443" width="3.77734375" style="536" customWidth="1"/>
    <col min="10444" max="10444" width="2.77734375" style="536" customWidth="1"/>
    <col min="10445" max="10445" width="2.44140625" style="536" customWidth="1"/>
    <col min="10446" max="10446" width="38.21875" style="536" customWidth="1"/>
    <col min="10447" max="10447" width="8.5546875" style="536" customWidth="1"/>
    <col min="10448" max="10448" width="6.21875" style="536" customWidth="1"/>
    <col min="10449" max="10449" width="8.109375" style="536" customWidth="1"/>
    <col min="10450" max="10450" width="11.44140625" style="536" customWidth="1"/>
    <col min="10451" max="10698" width="8.21875" style="536"/>
    <col min="10699" max="10699" width="3.77734375" style="536" customWidth="1"/>
    <col min="10700" max="10700" width="2.77734375" style="536" customWidth="1"/>
    <col min="10701" max="10701" width="2.44140625" style="536" customWidth="1"/>
    <col min="10702" max="10702" width="38.21875" style="536" customWidth="1"/>
    <col min="10703" max="10703" width="8.5546875" style="536" customWidth="1"/>
    <col min="10704" max="10704" width="6.21875" style="536" customWidth="1"/>
    <col min="10705" max="10705" width="8.109375" style="536" customWidth="1"/>
    <col min="10706" max="10706" width="11.44140625" style="536" customWidth="1"/>
    <col min="10707" max="10954" width="8.21875" style="536"/>
    <col min="10955" max="10955" width="3.77734375" style="536" customWidth="1"/>
    <col min="10956" max="10956" width="2.77734375" style="536" customWidth="1"/>
    <col min="10957" max="10957" width="2.44140625" style="536" customWidth="1"/>
    <col min="10958" max="10958" width="38.21875" style="536" customWidth="1"/>
    <col min="10959" max="10959" width="8.5546875" style="536" customWidth="1"/>
    <col min="10960" max="10960" width="6.21875" style="536" customWidth="1"/>
    <col min="10961" max="10961" width="8.109375" style="536" customWidth="1"/>
    <col min="10962" max="10962" width="11.44140625" style="536" customWidth="1"/>
    <col min="10963" max="11210" width="8.21875" style="536"/>
    <col min="11211" max="11211" width="3.77734375" style="536" customWidth="1"/>
    <col min="11212" max="11212" width="2.77734375" style="536" customWidth="1"/>
    <col min="11213" max="11213" width="2.44140625" style="536" customWidth="1"/>
    <col min="11214" max="11214" width="38.21875" style="536" customWidth="1"/>
    <col min="11215" max="11215" width="8.5546875" style="536" customWidth="1"/>
    <col min="11216" max="11216" width="6.21875" style="536" customWidth="1"/>
    <col min="11217" max="11217" width="8.109375" style="536" customWidth="1"/>
    <col min="11218" max="11218" width="11.44140625" style="536" customWidth="1"/>
    <col min="11219" max="11466" width="8.21875" style="536"/>
    <col min="11467" max="11467" width="3.77734375" style="536" customWidth="1"/>
    <col min="11468" max="11468" width="2.77734375" style="536" customWidth="1"/>
    <col min="11469" max="11469" width="2.44140625" style="536" customWidth="1"/>
    <col min="11470" max="11470" width="38.21875" style="536" customWidth="1"/>
    <col min="11471" max="11471" width="8.5546875" style="536" customWidth="1"/>
    <col min="11472" max="11472" width="6.21875" style="536" customWidth="1"/>
    <col min="11473" max="11473" width="8.109375" style="536" customWidth="1"/>
    <col min="11474" max="11474" width="11.44140625" style="536" customWidth="1"/>
    <col min="11475" max="11722" width="8.21875" style="536"/>
    <col min="11723" max="11723" width="3.77734375" style="536" customWidth="1"/>
    <col min="11724" max="11724" width="2.77734375" style="536" customWidth="1"/>
    <col min="11725" max="11725" width="2.44140625" style="536" customWidth="1"/>
    <col min="11726" max="11726" width="38.21875" style="536" customWidth="1"/>
    <col min="11727" max="11727" width="8.5546875" style="536" customWidth="1"/>
    <col min="11728" max="11728" width="6.21875" style="536" customWidth="1"/>
    <col min="11729" max="11729" width="8.109375" style="536" customWidth="1"/>
    <col min="11730" max="11730" width="11.44140625" style="536" customWidth="1"/>
    <col min="11731" max="11978" width="8.21875" style="536"/>
    <col min="11979" max="11979" width="3.77734375" style="536" customWidth="1"/>
    <col min="11980" max="11980" width="2.77734375" style="536" customWidth="1"/>
    <col min="11981" max="11981" width="2.44140625" style="536" customWidth="1"/>
    <col min="11982" max="11982" width="38.21875" style="536" customWidth="1"/>
    <col min="11983" max="11983" width="8.5546875" style="536" customWidth="1"/>
    <col min="11984" max="11984" width="6.21875" style="536" customWidth="1"/>
    <col min="11985" max="11985" width="8.109375" style="536" customWidth="1"/>
    <col min="11986" max="11986" width="11.44140625" style="536" customWidth="1"/>
    <col min="11987" max="12234" width="8.21875" style="536"/>
    <col min="12235" max="12235" width="3.77734375" style="536" customWidth="1"/>
    <col min="12236" max="12236" width="2.77734375" style="536" customWidth="1"/>
    <col min="12237" max="12237" width="2.44140625" style="536" customWidth="1"/>
    <col min="12238" max="12238" width="38.21875" style="536" customWidth="1"/>
    <col min="12239" max="12239" width="8.5546875" style="536" customWidth="1"/>
    <col min="12240" max="12240" width="6.21875" style="536" customWidth="1"/>
    <col min="12241" max="12241" width="8.109375" style="536" customWidth="1"/>
    <col min="12242" max="12242" width="11.44140625" style="536" customWidth="1"/>
    <col min="12243" max="12490" width="8.21875" style="536"/>
    <col min="12491" max="12491" width="3.77734375" style="536" customWidth="1"/>
    <col min="12492" max="12492" width="2.77734375" style="536" customWidth="1"/>
    <col min="12493" max="12493" width="2.44140625" style="536" customWidth="1"/>
    <col min="12494" max="12494" width="38.21875" style="536" customWidth="1"/>
    <col min="12495" max="12495" width="8.5546875" style="536" customWidth="1"/>
    <col min="12496" max="12496" width="6.21875" style="536" customWidth="1"/>
    <col min="12497" max="12497" width="8.109375" style="536" customWidth="1"/>
    <col min="12498" max="12498" width="11.44140625" style="536" customWidth="1"/>
    <col min="12499" max="12746" width="8.21875" style="536"/>
    <col min="12747" max="12747" width="3.77734375" style="536" customWidth="1"/>
    <col min="12748" max="12748" width="2.77734375" style="536" customWidth="1"/>
    <col min="12749" max="12749" width="2.44140625" style="536" customWidth="1"/>
    <col min="12750" max="12750" width="38.21875" style="536" customWidth="1"/>
    <col min="12751" max="12751" width="8.5546875" style="536" customWidth="1"/>
    <col min="12752" max="12752" width="6.21875" style="536" customWidth="1"/>
    <col min="12753" max="12753" width="8.109375" style="536" customWidth="1"/>
    <col min="12754" max="12754" width="11.44140625" style="536" customWidth="1"/>
    <col min="12755" max="13002" width="8.21875" style="536"/>
    <col min="13003" max="13003" width="3.77734375" style="536" customWidth="1"/>
    <col min="13004" max="13004" width="2.77734375" style="536" customWidth="1"/>
    <col min="13005" max="13005" width="2.44140625" style="536" customWidth="1"/>
    <col min="13006" max="13006" width="38.21875" style="536" customWidth="1"/>
    <col min="13007" max="13007" width="8.5546875" style="536" customWidth="1"/>
    <col min="13008" max="13008" width="6.21875" style="536" customWidth="1"/>
    <col min="13009" max="13009" width="8.109375" style="536" customWidth="1"/>
    <col min="13010" max="13010" width="11.44140625" style="536" customWidth="1"/>
    <col min="13011" max="13258" width="8.21875" style="536"/>
    <col min="13259" max="13259" width="3.77734375" style="536" customWidth="1"/>
    <col min="13260" max="13260" width="2.77734375" style="536" customWidth="1"/>
    <col min="13261" max="13261" width="2.44140625" style="536" customWidth="1"/>
    <col min="13262" max="13262" width="38.21875" style="536" customWidth="1"/>
    <col min="13263" max="13263" width="8.5546875" style="536" customWidth="1"/>
    <col min="13264" max="13264" width="6.21875" style="536" customWidth="1"/>
    <col min="13265" max="13265" width="8.109375" style="536" customWidth="1"/>
    <col min="13266" max="13266" width="11.44140625" style="536" customWidth="1"/>
    <col min="13267" max="13514" width="8.21875" style="536"/>
    <col min="13515" max="13515" width="3.77734375" style="536" customWidth="1"/>
    <col min="13516" max="13516" width="2.77734375" style="536" customWidth="1"/>
    <col min="13517" max="13517" width="2.44140625" style="536" customWidth="1"/>
    <col min="13518" max="13518" width="38.21875" style="536" customWidth="1"/>
    <col min="13519" max="13519" width="8.5546875" style="536" customWidth="1"/>
    <col min="13520" max="13520" width="6.21875" style="536" customWidth="1"/>
    <col min="13521" max="13521" width="8.109375" style="536" customWidth="1"/>
    <col min="13522" max="13522" width="11.44140625" style="536" customWidth="1"/>
    <col min="13523" max="13770" width="8.21875" style="536"/>
    <col min="13771" max="13771" width="3.77734375" style="536" customWidth="1"/>
    <col min="13772" max="13772" width="2.77734375" style="536" customWidth="1"/>
    <col min="13773" max="13773" width="2.44140625" style="536" customWidth="1"/>
    <col min="13774" max="13774" width="38.21875" style="536" customWidth="1"/>
    <col min="13775" max="13775" width="8.5546875" style="536" customWidth="1"/>
    <col min="13776" max="13776" width="6.21875" style="536" customWidth="1"/>
    <col min="13777" max="13777" width="8.109375" style="536" customWidth="1"/>
    <col min="13778" max="13778" width="11.44140625" style="536" customWidth="1"/>
    <col min="13779" max="14026" width="8.21875" style="536"/>
    <col min="14027" max="14027" width="3.77734375" style="536" customWidth="1"/>
    <col min="14028" max="14028" width="2.77734375" style="536" customWidth="1"/>
    <col min="14029" max="14029" width="2.44140625" style="536" customWidth="1"/>
    <col min="14030" max="14030" width="38.21875" style="536" customWidth="1"/>
    <col min="14031" max="14031" width="8.5546875" style="536" customWidth="1"/>
    <col min="14032" max="14032" width="6.21875" style="536" customWidth="1"/>
    <col min="14033" max="14033" width="8.109375" style="536" customWidth="1"/>
    <col min="14034" max="14034" width="11.44140625" style="536" customWidth="1"/>
    <col min="14035" max="14282" width="8.21875" style="536"/>
    <col min="14283" max="14283" width="3.77734375" style="536" customWidth="1"/>
    <col min="14284" max="14284" width="2.77734375" style="536" customWidth="1"/>
    <col min="14285" max="14285" width="2.44140625" style="536" customWidth="1"/>
    <col min="14286" max="14286" width="38.21875" style="536" customWidth="1"/>
    <col min="14287" max="14287" width="8.5546875" style="536" customWidth="1"/>
    <col min="14288" max="14288" width="6.21875" style="536" customWidth="1"/>
    <col min="14289" max="14289" width="8.109375" style="536" customWidth="1"/>
    <col min="14290" max="14290" width="11.44140625" style="536" customWidth="1"/>
    <col min="14291" max="14538" width="8.21875" style="536"/>
    <col min="14539" max="14539" width="3.77734375" style="536" customWidth="1"/>
    <col min="14540" max="14540" width="2.77734375" style="536" customWidth="1"/>
    <col min="14541" max="14541" width="2.44140625" style="536" customWidth="1"/>
    <col min="14542" max="14542" width="38.21875" style="536" customWidth="1"/>
    <col min="14543" max="14543" width="8.5546875" style="536" customWidth="1"/>
    <col min="14544" max="14544" width="6.21875" style="536" customWidth="1"/>
    <col min="14545" max="14545" width="8.109375" style="536" customWidth="1"/>
    <col min="14546" max="14546" width="11.44140625" style="536" customWidth="1"/>
    <col min="14547" max="14794" width="8.21875" style="536"/>
    <col min="14795" max="14795" width="3.77734375" style="536" customWidth="1"/>
    <col min="14796" max="14796" width="2.77734375" style="536" customWidth="1"/>
    <col min="14797" max="14797" width="2.44140625" style="536" customWidth="1"/>
    <col min="14798" max="14798" width="38.21875" style="536" customWidth="1"/>
    <col min="14799" max="14799" width="8.5546875" style="536" customWidth="1"/>
    <col min="14800" max="14800" width="6.21875" style="536" customWidth="1"/>
    <col min="14801" max="14801" width="8.109375" style="536" customWidth="1"/>
    <col min="14802" max="14802" width="11.44140625" style="536" customWidth="1"/>
    <col min="14803" max="15050" width="8.21875" style="536"/>
    <col min="15051" max="15051" width="3.77734375" style="536" customWidth="1"/>
    <col min="15052" max="15052" width="2.77734375" style="536" customWidth="1"/>
    <col min="15053" max="15053" width="2.44140625" style="536" customWidth="1"/>
    <col min="15054" max="15054" width="38.21875" style="536" customWidth="1"/>
    <col min="15055" max="15055" width="8.5546875" style="536" customWidth="1"/>
    <col min="15056" max="15056" width="6.21875" style="536" customWidth="1"/>
    <col min="15057" max="15057" width="8.109375" style="536" customWidth="1"/>
    <col min="15058" max="15058" width="11.44140625" style="536" customWidth="1"/>
    <col min="15059" max="15306" width="8.21875" style="536"/>
    <col min="15307" max="15307" width="3.77734375" style="536" customWidth="1"/>
    <col min="15308" max="15308" width="2.77734375" style="536" customWidth="1"/>
    <col min="15309" max="15309" width="2.44140625" style="536" customWidth="1"/>
    <col min="15310" max="15310" width="38.21875" style="536" customWidth="1"/>
    <col min="15311" max="15311" width="8.5546875" style="536" customWidth="1"/>
    <col min="15312" max="15312" width="6.21875" style="536" customWidth="1"/>
    <col min="15313" max="15313" width="8.109375" style="536" customWidth="1"/>
    <col min="15314" max="15314" width="11.44140625" style="536" customWidth="1"/>
    <col min="15315" max="15562" width="8.21875" style="536"/>
    <col min="15563" max="15563" width="3.77734375" style="536" customWidth="1"/>
    <col min="15564" max="15564" width="2.77734375" style="536" customWidth="1"/>
    <col min="15565" max="15565" width="2.44140625" style="536" customWidth="1"/>
    <col min="15566" max="15566" width="38.21875" style="536" customWidth="1"/>
    <col min="15567" max="15567" width="8.5546875" style="536" customWidth="1"/>
    <col min="15568" max="15568" width="6.21875" style="536" customWidth="1"/>
    <col min="15569" max="15569" width="8.109375" style="536" customWidth="1"/>
    <col min="15570" max="15570" width="11.44140625" style="536" customWidth="1"/>
    <col min="15571" max="15818" width="8.21875" style="536"/>
    <col min="15819" max="15819" width="3.77734375" style="536" customWidth="1"/>
    <col min="15820" max="15820" width="2.77734375" style="536" customWidth="1"/>
    <col min="15821" max="15821" width="2.44140625" style="536" customWidth="1"/>
    <col min="15822" max="15822" width="38.21875" style="536" customWidth="1"/>
    <col min="15823" max="15823" width="8.5546875" style="536" customWidth="1"/>
    <col min="15824" max="15824" width="6.21875" style="536" customWidth="1"/>
    <col min="15825" max="15825" width="8.109375" style="536" customWidth="1"/>
    <col min="15826" max="15826" width="11.44140625" style="536" customWidth="1"/>
    <col min="15827" max="16074" width="8.21875" style="536"/>
    <col min="16075" max="16075" width="3.77734375" style="536" customWidth="1"/>
    <col min="16076" max="16076" width="2.77734375" style="536" customWidth="1"/>
    <col min="16077" max="16077" width="2.44140625" style="536" customWidth="1"/>
    <col min="16078" max="16078" width="38.21875" style="536" customWidth="1"/>
    <col min="16079" max="16079" width="8.5546875" style="536" customWidth="1"/>
    <col min="16080" max="16080" width="6.21875" style="536" customWidth="1"/>
    <col min="16081" max="16081" width="8.109375" style="536" customWidth="1"/>
    <col min="16082" max="16082" width="11.44140625" style="536" customWidth="1"/>
    <col min="16083" max="16384" width="8.21875" style="536"/>
  </cols>
  <sheetData>
    <row r="1" spans="1:9" s="535" customFormat="1" ht="24.75" customHeight="1">
      <c r="A1" s="602"/>
      <c r="B1" s="602"/>
      <c r="C1" s="602"/>
      <c r="D1" s="602"/>
      <c r="E1" s="602"/>
      <c r="F1" s="602"/>
      <c r="G1" s="602"/>
      <c r="H1" s="602"/>
      <c r="I1" s="596"/>
    </row>
    <row r="2" spans="1:9" ht="0.75" customHeight="1">
      <c r="A2" s="603"/>
      <c r="B2" s="603"/>
      <c r="C2" s="603"/>
      <c r="D2" s="603"/>
      <c r="E2" s="603"/>
      <c r="F2" s="603"/>
      <c r="G2" s="603"/>
      <c r="H2" s="603"/>
    </row>
    <row r="3" spans="1:9" ht="64.5" customHeight="1">
      <c r="A3" s="603" t="s">
        <v>495</v>
      </c>
      <c r="B3" s="603"/>
      <c r="C3" s="603"/>
      <c r="D3" s="587" t="s">
        <v>496</v>
      </c>
      <c r="E3" s="587" t="s">
        <v>497</v>
      </c>
      <c r="F3" s="537" t="s">
        <v>43</v>
      </c>
      <c r="G3" s="591" t="s">
        <v>625</v>
      </c>
      <c r="H3" s="591" t="s">
        <v>626</v>
      </c>
      <c r="I3" s="592" t="s">
        <v>627</v>
      </c>
    </row>
    <row r="4" spans="1:9" ht="12.75" customHeight="1">
      <c r="A4" s="603"/>
      <c r="B4" s="603"/>
      <c r="C4" s="603"/>
      <c r="D4" s="603"/>
      <c r="E4" s="603"/>
      <c r="F4" s="603"/>
      <c r="G4" s="603"/>
      <c r="H4" s="603"/>
    </row>
    <row r="5" spans="1:9" ht="31.5" customHeight="1">
      <c r="A5" s="588" t="s">
        <v>498</v>
      </c>
      <c r="B5" s="587"/>
      <c r="C5" s="587"/>
      <c r="D5" s="538" t="s">
        <v>499</v>
      </c>
      <c r="E5" s="539"/>
      <c r="F5" s="540"/>
      <c r="G5" s="540"/>
      <c r="H5" s="541"/>
    </row>
    <row r="6" spans="1:9" ht="12.75" customHeight="1">
      <c r="A6" s="603"/>
      <c r="B6" s="603"/>
      <c r="C6" s="603"/>
      <c r="D6" s="603"/>
      <c r="E6" s="603"/>
      <c r="F6" s="603"/>
      <c r="G6" s="603"/>
      <c r="H6" s="603"/>
    </row>
    <row r="7" spans="1:9" ht="31.5" customHeight="1">
      <c r="A7" s="588"/>
      <c r="B7" s="587"/>
      <c r="C7" s="587"/>
      <c r="D7" s="538" t="s">
        <v>500</v>
      </c>
      <c r="E7" s="539"/>
      <c r="F7" s="540"/>
      <c r="G7" s="540"/>
      <c r="H7" s="541"/>
    </row>
    <row r="8" spans="1:9" s="545" customFormat="1" ht="162.75" customHeight="1">
      <c r="A8" s="586"/>
      <c r="B8" s="586" t="s">
        <v>501</v>
      </c>
      <c r="C8" s="586"/>
      <c r="D8" s="542" t="s">
        <v>502</v>
      </c>
      <c r="E8" s="563" t="s">
        <v>54</v>
      </c>
      <c r="F8" s="567">
        <f>0.4*0.8*2230</f>
        <v>713.60000000000014</v>
      </c>
      <c r="G8" s="564"/>
      <c r="H8" s="567">
        <f>F8*G8</f>
        <v>0</v>
      </c>
    </row>
    <row r="9" spans="1:9" s="545" customFormat="1" ht="69.75" customHeight="1">
      <c r="A9" s="586"/>
      <c r="B9" s="586" t="s">
        <v>503</v>
      </c>
      <c r="C9" s="586"/>
      <c r="D9" s="565" t="s">
        <v>504</v>
      </c>
      <c r="E9" s="563" t="s">
        <v>54</v>
      </c>
      <c r="F9" s="567">
        <f>1*1*1.1*1.2*83</f>
        <v>109.56</v>
      </c>
      <c r="G9" s="564"/>
      <c r="H9" s="567">
        <f>F9*G9</f>
        <v>0</v>
      </c>
    </row>
    <row r="10" spans="1:9" s="545" customFormat="1" ht="54.75" customHeight="1">
      <c r="A10" s="586"/>
      <c r="B10" s="586" t="s">
        <v>505</v>
      </c>
      <c r="C10" s="586"/>
      <c r="D10" s="565" t="s">
        <v>506</v>
      </c>
      <c r="E10" s="563" t="s">
        <v>54</v>
      </c>
      <c r="F10" s="567">
        <f>2230*0.1*0.4</f>
        <v>89.2</v>
      </c>
      <c r="G10" s="564"/>
      <c r="H10" s="567">
        <f t="shared" ref="H10:H17" si="0">F10*G10</f>
        <v>0</v>
      </c>
    </row>
    <row r="11" spans="1:9" s="545" customFormat="1" ht="99" customHeight="1">
      <c r="A11" s="586"/>
      <c r="B11" s="586" t="s">
        <v>507</v>
      </c>
      <c r="C11" s="586"/>
      <c r="D11" s="565" t="s">
        <v>597</v>
      </c>
      <c r="E11" s="563" t="s">
        <v>508</v>
      </c>
      <c r="F11" s="567">
        <v>2230</v>
      </c>
      <c r="G11" s="564"/>
      <c r="H11" s="567">
        <f t="shared" si="0"/>
        <v>0</v>
      </c>
    </row>
    <row r="12" spans="1:9" s="545" customFormat="1" ht="67.5" customHeight="1">
      <c r="A12" s="586"/>
      <c r="B12" s="586" t="s">
        <v>509</v>
      </c>
      <c r="C12" s="586"/>
      <c r="D12" s="565" t="s">
        <v>510</v>
      </c>
      <c r="E12" s="563" t="s">
        <v>54</v>
      </c>
      <c r="F12" s="567">
        <f>2230*0.4*0.2</f>
        <v>178.4</v>
      </c>
      <c r="G12" s="564"/>
      <c r="H12" s="567">
        <f t="shared" si="0"/>
        <v>0</v>
      </c>
    </row>
    <row r="13" spans="1:9" s="545" customFormat="1" ht="66.75" customHeight="1">
      <c r="A13" s="586"/>
      <c r="B13" s="586" t="s">
        <v>511</v>
      </c>
      <c r="C13" s="586"/>
      <c r="D13" s="565" t="s">
        <v>512</v>
      </c>
      <c r="E13" s="563" t="s">
        <v>54</v>
      </c>
      <c r="F13" s="568">
        <f>2230*0.4*0.5</f>
        <v>446</v>
      </c>
      <c r="G13" s="564"/>
      <c r="H13" s="567">
        <f t="shared" si="0"/>
        <v>0</v>
      </c>
    </row>
    <row r="14" spans="1:9" s="545" customFormat="1" ht="78.75" customHeight="1">
      <c r="A14" s="586"/>
      <c r="B14" s="586" t="s">
        <v>513</v>
      </c>
      <c r="C14" s="586"/>
      <c r="D14" s="565" t="s">
        <v>514</v>
      </c>
      <c r="E14" s="563" t="s">
        <v>508</v>
      </c>
      <c r="F14" s="567">
        <v>2230</v>
      </c>
      <c r="G14" s="564"/>
      <c r="H14" s="567">
        <f t="shared" si="0"/>
        <v>0</v>
      </c>
    </row>
    <row r="15" spans="1:9" s="545" customFormat="1" ht="87" customHeight="1">
      <c r="A15" s="586"/>
      <c r="B15" s="586" t="s">
        <v>515</v>
      </c>
      <c r="C15" s="586"/>
      <c r="D15" s="565" t="s">
        <v>516</v>
      </c>
      <c r="E15" s="563" t="s">
        <v>508</v>
      </c>
      <c r="F15" s="567">
        <v>2230</v>
      </c>
      <c r="G15" s="564"/>
      <c r="H15" s="567">
        <f t="shared" si="0"/>
        <v>0</v>
      </c>
    </row>
    <row r="16" spans="1:9" s="545" customFormat="1" ht="154.5" customHeight="1">
      <c r="A16" s="586"/>
      <c r="B16" s="586" t="s">
        <v>517</v>
      </c>
      <c r="C16" s="586"/>
      <c r="D16" s="565" t="s">
        <v>623</v>
      </c>
      <c r="E16" s="563" t="s">
        <v>63</v>
      </c>
      <c r="F16" s="567">
        <v>83</v>
      </c>
      <c r="G16" s="564"/>
      <c r="H16" s="567">
        <f t="shared" si="0"/>
        <v>0</v>
      </c>
    </row>
    <row r="17" spans="1:8" s="545" customFormat="1" ht="41.25" customHeight="1">
      <c r="A17" s="586"/>
      <c r="B17" s="586" t="s">
        <v>542</v>
      </c>
      <c r="C17" s="586"/>
      <c r="D17" s="565" t="s">
        <v>518</v>
      </c>
      <c r="E17" s="563" t="s">
        <v>54</v>
      </c>
      <c r="F17" s="568">
        <f>F9+F10</f>
        <v>198.76</v>
      </c>
      <c r="G17" s="564"/>
      <c r="H17" s="567">
        <f t="shared" si="0"/>
        <v>0</v>
      </c>
    </row>
    <row r="18" spans="1:8" ht="26.25" customHeight="1">
      <c r="A18" s="547"/>
      <c r="B18" s="547"/>
      <c r="C18" s="547"/>
      <c r="D18" s="548" t="s">
        <v>519</v>
      </c>
      <c r="E18" s="549"/>
      <c r="F18" s="550"/>
      <c r="G18" s="550"/>
      <c r="H18" s="551">
        <f>SUM(H8:H17)</f>
        <v>0</v>
      </c>
    </row>
    <row r="19" spans="1:8" ht="13.5" customHeight="1">
      <c r="A19" s="601"/>
      <c r="B19" s="601"/>
      <c r="C19" s="601"/>
      <c r="D19" s="601"/>
      <c r="E19" s="601"/>
      <c r="F19" s="601"/>
      <c r="G19" s="601"/>
      <c r="H19" s="601"/>
    </row>
    <row r="20" spans="1:8" ht="22.5" customHeight="1">
      <c r="A20" s="588"/>
      <c r="B20" s="587"/>
      <c r="C20" s="587"/>
      <c r="D20" s="538" t="s">
        <v>520</v>
      </c>
      <c r="E20" s="539"/>
      <c r="F20" s="540"/>
      <c r="G20" s="540"/>
      <c r="H20" s="541"/>
    </row>
    <row r="21" spans="1:8" ht="195.75" customHeight="1">
      <c r="A21" s="588"/>
      <c r="B21" s="589" t="s">
        <v>501</v>
      </c>
      <c r="C21" s="589"/>
      <c r="D21" s="565" t="s">
        <v>624</v>
      </c>
      <c r="E21" s="563" t="s">
        <v>63</v>
      </c>
      <c r="F21" s="567">
        <v>1</v>
      </c>
      <c r="G21" s="564"/>
      <c r="H21" s="567">
        <f>F21*G21</f>
        <v>0</v>
      </c>
    </row>
    <row r="22" spans="1:8" ht="22.5" customHeight="1">
      <c r="A22" s="588"/>
      <c r="B22" s="589" t="s">
        <v>503</v>
      </c>
      <c r="C22" s="589"/>
      <c r="D22" s="565" t="s">
        <v>521</v>
      </c>
      <c r="E22" s="563" t="s">
        <v>63</v>
      </c>
      <c r="F22" s="567">
        <v>1</v>
      </c>
      <c r="G22" s="564"/>
      <c r="H22" s="567">
        <f t="shared" ref="H22:H43" si="1">F22*G22</f>
        <v>0</v>
      </c>
    </row>
    <row r="23" spans="1:8" ht="22.5" customHeight="1">
      <c r="A23" s="588"/>
      <c r="B23" s="589" t="s">
        <v>505</v>
      </c>
      <c r="C23" s="589"/>
      <c r="D23" s="565" t="s">
        <v>522</v>
      </c>
      <c r="E23" s="563" t="s">
        <v>63</v>
      </c>
      <c r="F23" s="567">
        <v>1</v>
      </c>
      <c r="G23" s="564"/>
      <c r="H23" s="567">
        <f t="shared" si="1"/>
        <v>0</v>
      </c>
    </row>
    <row r="24" spans="1:8" ht="22.5" customHeight="1">
      <c r="A24" s="588"/>
      <c r="B24" s="589" t="s">
        <v>507</v>
      </c>
      <c r="C24" s="589"/>
      <c r="D24" s="565" t="s">
        <v>523</v>
      </c>
      <c r="E24" s="563" t="s">
        <v>63</v>
      </c>
      <c r="F24" s="567">
        <v>6</v>
      </c>
      <c r="G24" s="564"/>
      <c r="H24" s="567">
        <f t="shared" si="1"/>
        <v>0</v>
      </c>
    </row>
    <row r="25" spans="1:8" ht="22.5" customHeight="1">
      <c r="A25" s="588"/>
      <c r="B25" s="589" t="s">
        <v>509</v>
      </c>
      <c r="C25" s="589"/>
      <c r="D25" s="565" t="s">
        <v>524</v>
      </c>
      <c r="E25" s="563" t="s">
        <v>63</v>
      </c>
      <c r="F25" s="567">
        <v>1</v>
      </c>
      <c r="G25" s="564"/>
      <c r="H25" s="567">
        <f t="shared" si="1"/>
        <v>0</v>
      </c>
    </row>
    <row r="26" spans="1:8" ht="22.5" customHeight="1">
      <c r="A26" s="588"/>
      <c r="B26" s="589" t="s">
        <v>511</v>
      </c>
      <c r="C26" s="589"/>
      <c r="D26" s="565" t="s">
        <v>525</v>
      </c>
      <c r="E26" s="563" t="s">
        <v>63</v>
      </c>
      <c r="F26" s="567">
        <v>1</v>
      </c>
      <c r="G26" s="564"/>
      <c r="H26" s="567">
        <f t="shared" si="1"/>
        <v>0</v>
      </c>
    </row>
    <row r="27" spans="1:8" ht="42.75" customHeight="1">
      <c r="A27" s="588"/>
      <c r="B27" s="589" t="s">
        <v>513</v>
      </c>
      <c r="C27" s="589"/>
      <c r="D27" s="565" t="s">
        <v>526</v>
      </c>
      <c r="E27" s="563" t="s">
        <v>63</v>
      </c>
      <c r="F27" s="567">
        <v>1</v>
      </c>
      <c r="G27" s="564"/>
      <c r="H27" s="567">
        <f t="shared" si="1"/>
        <v>0</v>
      </c>
    </row>
    <row r="28" spans="1:8" ht="22.5" customHeight="1">
      <c r="A28" s="588"/>
      <c r="B28" s="589" t="s">
        <v>515</v>
      </c>
      <c r="C28" s="589"/>
      <c r="D28" s="565" t="s">
        <v>527</v>
      </c>
      <c r="E28" s="563" t="s">
        <v>63</v>
      </c>
      <c r="F28" s="567">
        <v>1</v>
      </c>
      <c r="G28" s="564"/>
      <c r="H28" s="567">
        <f t="shared" si="1"/>
        <v>0</v>
      </c>
    </row>
    <row r="29" spans="1:8" ht="22.5" customHeight="1">
      <c r="A29" s="588"/>
      <c r="B29" s="589" t="s">
        <v>517</v>
      </c>
      <c r="C29" s="589"/>
      <c r="D29" s="565" t="s">
        <v>528</v>
      </c>
      <c r="E29" s="563" t="s">
        <v>63</v>
      </c>
      <c r="F29" s="567">
        <v>4</v>
      </c>
      <c r="G29" s="564"/>
      <c r="H29" s="567">
        <f t="shared" si="1"/>
        <v>0</v>
      </c>
    </row>
    <row r="30" spans="1:8" ht="22.5" customHeight="1">
      <c r="A30" s="588"/>
      <c r="B30" s="589" t="s">
        <v>542</v>
      </c>
      <c r="C30" s="589"/>
      <c r="D30" s="565" t="s">
        <v>529</v>
      </c>
      <c r="E30" s="563" t="s">
        <v>63</v>
      </c>
      <c r="F30" s="567">
        <v>1</v>
      </c>
      <c r="G30" s="564"/>
      <c r="H30" s="567">
        <f t="shared" si="1"/>
        <v>0</v>
      </c>
    </row>
    <row r="31" spans="1:8" ht="22.5" customHeight="1">
      <c r="A31" s="588"/>
      <c r="B31" s="589" t="s">
        <v>553</v>
      </c>
      <c r="C31" s="589"/>
      <c r="D31" s="565" t="s">
        <v>530</v>
      </c>
      <c r="E31" s="563" t="s">
        <v>63</v>
      </c>
      <c r="F31" s="567">
        <v>1</v>
      </c>
      <c r="G31" s="564"/>
      <c r="H31" s="567">
        <f t="shared" si="1"/>
        <v>0</v>
      </c>
    </row>
    <row r="32" spans="1:8" ht="39.75" customHeight="1">
      <c r="A32" s="588"/>
      <c r="B32" s="589" t="s">
        <v>554</v>
      </c>
      <c r="C32" s="589"/>
      <c r="D32" s="565" t="s">
        <v>531</v>
      </c>
      <c r="E32" s="563" t="s">
        <v>63</v>
      </c>
      <c r="F32" s="567">
        <v>1</v>
      </c>
      <c r="G32" s="564"/>
      <c r="H32" s="567">
        <f t="shared" si="1"/>
        <v>0</v>
      </c>
    </row>
    <row r="33" spans="1:9" ht="36.75" customHeight="1">
      <c r="A33" s="588"/>
      <c r="B33" s="589" t="s">
        <v>555</v>
      </c>
      <c r="C33" s="589"/>
      <c r="D33" s="565" t="s">
        <v>532</v>
      </c>
      <c r="E33" s="563" t="s">
        <v>63</v>
      </c>
      <c r="F33" s="567">
        <v>1</v>
      </c>
      <c r="G33" s="564"/>
      <c r="H33" s="567">
        <f t="shared" si="1"/>
        <v>0</v>
      </c>
    </row>
    <row r="34" spans="1:9" ht="22.5" customHeight="1">
      <c r="A34" s="588"/>
      <c r="B34" s="589" t="s">
        <v>557</v>
      </c>
      <c r="C34" s="589"/>
      <c r="D34" s="565" t="s">
        <v>533</v>
      </c>
      <c r="E34" s="563" t="s">
        <v>534</v>
      </c>
      <c r="F34" s="567">
        <v>1</v>
      </c>
      <c r="G34" s="564"/>
      <c r="H34" s="567">
        <f t="shared" si="1"/>
        <v>0</v>
      </c>
    </row>
    <row r="35" spans="1:9" ht="54" customHeight="1">
      <c r="A35" s="588"/>
      <c r="B35" s="589" t="s">
        <v>558</v>
      </c>
      <c r="C35" s="589"/>
      <c r="D35" s="565" t="s">
        <v>535</v>
      </c>
      <c r="E35" s="563" t="s">
        <v>508</v>
      </c>
      <c r="F35" s="567">
        <v>50</v>
      </c>
      <c r="G35" s="564"/>
      <c r="H35" s="567">
        <f t="shared" si="1"/>
        <v>0</v>
      </c>
    </row>
    <row r="36" spans="1:9" ht="89.25" customHeight="1">
      <c r="A36" s="588"/>
      <c r="B36" s="589" t="s">
        <v>560</v>
      </c>
      <c r="C36" s="589"/>
      <c r="D36" s="565" t="s">
        <v>536</v>
      </c>
      <c r="E36" s="563" t="s">
        <v>508</v>
      </c>
      <c r="F36" s="567">
        <v>2600</v>
      </c>
      <c r="G36" s="564"/>
      <c r="H36" s="567">
        <f t="shared" si="1"/>
        <v>0</v>
      </c>
    </row>
    <row r="37" spans="1:9" ht="50.25" customHeight="1">
      <c r="A37" s="588"/>
      <c r="B37" s="589" t="s">
        <v>562</v>
      </c>
      <c r="C37" s="589"/>
      <c r="D37" s="565" t="s">
        <v>537</v>
      </c>
      <c r="E37" s="563" t="s">
        <v>508</v>
      </c>
      <c r="F37" s="567">
        <v>2230</v>
      </c>
      <c r="G37" s="564"/>
      <c r="H37" s="567">
        <f t="shared" si="1"/>
        <v>0</v>
      </c>
    </row>
    <row r="38" spans="1:9" ht="128.25" customHeight="1">
      <c r="A38" s="588"/>
      <c r="B38" s="589" t="s">
        <v>598</v>
      </c>
      <c r="C38" s="589"/>
      <c r="D38" s="565" t="s">
        <v>538</v>
      </c>
      <c r="E38" s="563" t="s">
        <v>63</v>
      </c>
      <c r="F38" s="567">
        <v>83</v>
      </c>
      <c r="G38" s="564"/>
      <c r="H38" s="567">
        <f t="shared" si="1"/>
        <v>0</v>
      </c>
    </row>
    <row r="39" spans="1:9" ht="134.25" customHeight="1">
      <c r="A39" s="588"/>
      <c r="B39" s="589" t="s">
        <v>599</v>
      </c>
      <c r="C39" s="589"/>
      <c r="D39" s="565" t="s">
        <v>539</v>
      </c>
      <c r="E39" s="563" t="s">
        <v>63</v>
      </c>
      <c r="F39" s="567">
        <v>83</v>
      </c>
      <c r="G39" s="564"/>
      <c r="H39" s="567">
        <f t="shared" si="1"/>
        <v>0</v>
      </c>
    </row>
    <row r="40" spans="1:9" ht="268.5" customHeight="1">
      <c r="A40" s="588"/>
      <c r="B40" s="589" t="s">
        <v>600</v>
      </c>
      <c r="C40" s="589"/>
      <c r="D40" s="565" t="s">
        <v>628</v>
      </c>
      <c r="E40" s="563" t="s">
        <v>534</v>
      </c>
      <c r="F40" s="567">
        <v>83</v>
      </c>
      <c r="G40" s="593"/>
      <c r="H40" s="594">
        <f t="shared" si="1"/>
        <v>0</v>
      </c>
      <c r="I40" s="595"/>
    </row>
    <row r="41" spans="1:9" ht="72.75" customHeight="1">
      <c r="A41" s="588"/>
      <c r="B41" s="589" t="s">
        <v>601</v>
      </c>
      <c r="C41" s="589"/>
      <c r="D41" s="565" t="s">
        <v>540</v>
      </c>
      <c r="E41" s="563" t="s">
        <v>63</v>
      </c>
      <c r="F41" s="567">
        <v>83</v>
      </c>
      <c r="G41" s="564"/>
      <c r="H41" s="567">
        <f t="shared" si="1"/>
        <v>0</v>
      </c>
    </row>
    <row r="42" spans="1:9" ht="54.75" customHeight="1">
      <c r="A42" s="588"/>
      <c r="B42" s="589" t="s">
        <v>602</v>
      </c>
      <c r="C42" s="589"/>
      <c r="D42" s="565" t="s">
        <v>541</v>
      </c>
      <c r="E42" s="563" t="s">
        <v>63</v>
      </c>
      <c r="F42" s="567">
        <v>83</v>
      </c>
      <c r="G42" s="564"/>
      <c r="H42" s="567">
        <f t="shared" si="1"/>
        <v>0</v>
      </c>
    </row>
    <row r="43" spans="1:9" ht="45" customHeight="1">
      <c r="A43" s="588"/>
      <c r="B43" s="589" t="s">
        <v>603</v>
      </c>
      <c r="C43" s="589"/>
      <c r="D43" s="565" t="s">
        <v>543</v>
      </c>
      <c r="E43" s="563" t="s">
        <v>63</v>
      </c>
      <c r="F43" s="567">
        <v>3</v>
      </c>
      <c r="G43" s="564"/>
      <c r="H43" s="567">
        <f t="shared" si="1"/>
        <v>0</v>
      </c>
    </row>
    <row r="44" spans="1:9" ht="30.75" customHeight="1">
      <c r="A44" s="547"/>
      <c r="B44" s="547"/>
      <c r="C44" s="547"/>
      <c r="D44" s="548" t="s">
        <v>544</v>
      </c>
      <c r="E44" s="549"/>
      <c r="F44" s="550"/>
      <c r="G44" s="550"/>
      <c r="H44" s="551">
        <f>SUM(H21:H43)</f>
        <v>0</v>
      </c>
    </row>
    <row r="45" spans="1:9" ht="15" customHeight="1">
      <c r="A45" s="604"/>
      <c r="B45" s="604"/>
      <c r="C45" s="604"/>
      <c r="D45" s="604"/>
      <c r="E45" s="604"/>
      <c r="F45" s="604"/>
      <c r="G45" s="604"/>
      <c r="H45" s="604"/>
    </row>
    <row r="46" spans="1:9" ht="26.25" customHeight="1">
      <c r="A46" s="547"/>
      <c r="B46" s="547"/>
      <c r="C46" s="547"/>
      <c r="D46" s="548" t="s">
        <v>545</v>
      </c>
      <c r="E46" s="549"/>
      <c r="F46" s="550"/>
      <c r="G46" s="550"/>
      <c r="H46" s="551">
        <f>H44+H18</f>
        <v>0</v>
      </c>
    </row>
    <row r="47" spans="1:9" ht="15" customHeight="1">
      <c r="A47" s="604"/>
      <c r="B47" s="604"/>
      <c r="C47" s="604"/>
      <c r="D47" s="604"/>
      <c r="E47" s="604"/>
      <c r="F47" s="604"/>
      <c r="G47" s="604"/>
      <c r="H47" s="604"/>
    </row>
    <row r="48" spans="1:9" s="545" customFormat="1" ht="55.5" customHeight="1">
      <c r="A48" s="586" t="s">
        <v>546</v>
      </c>
      <c r="B48" s="586"/>
      <c r="C48" s="586"/>
      <c r="D48" s="553" t="s">
        <v>547</v>
      </c>
      <c r="E48" s="543"/>
      <c r="F48" s="546"/>
      <c r="G48" s="544"/>
      <c r="H48" s="544"/>
    </row>
    <row r="49" spans="1:79" s="555" customFormat="1" ht="48.75" customHeight="1">
      <c r="A49" s="586"/>
      <c r="B49" s="586" t="s">
        <v>501</v>
      </c>
      <c r="C49" s="586"/>
      <c r="D49" s="565" t="s">
        <v>604</v>
      </c>
      <c r="E49" s="563" t="s">
        <v>54</v>
      </c>
      <c r="F49" s="568">
        <f>60*0.4*0.8</f>
        <v>19.200000000000003</v>
      </c>
      <c r="G49" s="564"/>
      <c r="H49" s="567">
        <f>F49*G49</f>
        <v>0</v>
      </c>
      <c r="I49" s="554"/>
      <c r="J49" s="545"/>
      <c r="K49" s="545"/>
      <c r="L49" s="545"/>
      <c r="M49" s="545"/>
      <c r="N49" s="545"/>
      <c r="O49" s="545"/>
      <c r="P49" s="545"/>
      <c r="Q49" s="545"/>
      <c r="R49" s="545"/>
      <c r="S49" s="545"/>
      <c r="T49" s="545"/>
      <c r="U49" s="545"/>
      <c r="V49" s="545"/>
      <c r="W49" s="545"/>
      <c r="X49" s="545"/>
      <c r="Y49" s="545"/>
      <c r="Z49" s="545"/>
      <c r="AA49" s="545"/>
      <c r="AB49" s="545"/>
      <c r="AC49" s="545"/>
      <c r="AD49" s="545"/>
      <c r="AE49" s="545"/>
      <c r="AF49" s="545"/>
      <c r="AG49" s="545"/>
      <c r="AH49" s="545"/>
      <c r="AI49" s="545"/>
      <c r="AJ49" s="545"/>
      <c r="AK49" s="545"/>
      <c r="AL49" s="545"/>
      <c r="AM49" s="545"/>
      <c r="AN49" s="545"/>
      <c r="AO49" s="545"/>
      <c r="AP49" s="545"/>
      <c r="AQ49" s="545"/>
      <c r="AR49" s="545"/>
      <c r="AS49" s="545"/>
      <c r="AT49" s="545"/>
      <c r="AU49" s="545"/>
      <c r="AV49" s="545"/>
      <c r="AW49" s="545"/>
      <c r="AX49" s="545"/>
      <c r="AY49" s="545"/>
      <c r="AZ49" s="545"/>
      <c r="BA49" s="545"/>
      <c r="BB49" s="545"/>
      <c r="BC49" s="545"/>
      <c r="BD49" s="545"/>
      <c r="BE49" s="545"/>
      <c r="BF49" s="545"/>
      <c r="BG49" s="545"/>
      <c r="BH49" s="545"/>
      <c r="BI49" s="545"/>
      <c r="BJ49" s="545"/>
      <c r="BK49" s="545"/>
      <c r="BL49" s="545"/>
      <c r="BM49" s="545"/>
      <c r="BN49" s="545"/>
      <c r="BO49" s="545"/>
      <c r="BP49" s="545"/>
      <c r="BQ49" s="545"/>
      <c r="BR49" s="545"/>
      <c r="BS49" s="545"/>
      <c r="BT49" s="545"/>
      <c r="BU49" s="545"/>
      <c r="BV49" s="545"/>
      <c r="BW49" s="545"/>
      <c r="BX49" s="545"/>
      <c r="BY49" s="545"/>
      <c r="BZ49" s="545"/>
      <c r="CA49" s="545"/>
    </row>
    <row r="50" spans="1:79" s="555" customFormat="1" ht="66.75" customHeight="1">
      <c r="A50" s="586"/>
      <c r="B50" s="586" t="s">
        <v>503</v>
      </c>
      <c r="C50" s="586"/>
      <c r="D50" s="565" t="s">
        <v>548</v>
      </c>
      <c r="E50" s="563" t="s">
        <v>54</v>
      </c>
      <c r="F50" s="568">
        <f>60*0.4*0.2</f>
        <v>4.8000000000000007</v>
      </c>
      <c r="G50" s="564"/>
      <c r="H50" s="567">
        <f t="shared" ref="H50:H65" si="2">F50*G50</f>
        <v>0</v>
      </c>
      <c r="I50" s="554"/>
      <c r="J50" s="545"/>
      <c r="K50" s="545"/>
      <c r="L50" s="545"/>
      <c r="M50" s="545"/>
      <c r="N50" s="545"/>
      <c r="O50" s="545"/>
      <c r="P50" s="545"/>
      <c r="Q50" s="545"/>
      <c r="R50" s="545"/>
      <c r="S50" s="545"/>
      <c r="T50" s="545"/>
      <c r="U50" s="545"/>
      <c r="V50" s="545"/>
      <c r="W50" s="545"/>
      <c r="X50" s="545"/>
      <c r="Y50" s="545"/>
      <c r="Z50" s="545"/>
      <c r="AA50" s="545"/>
      <c r="AB50" s="545"/>
      <c r="AC50" s="545"/>
      <c r="AD50" s="545"/>
      <c r="AE50" s="545"/>
      <c r="AF50" s="545"/>
      <c r="AG50" s="545"/>
      <c r="AH50" s="545"/>
      <c r="AI50" s="545"/>
      <c r="AJ50" s="545"/>
      <c r="AK50" s="545"/>
      <c r="AL50" s="545"/>
      <c r="AM50" s="545"/>
      <c r="AN50" s="545"/>
      <c r="AO50" s="545"/>
      <c r="AP50" s="545"/>
      <c r="AQ50" s="545"/>
      <c r="AR50" s="545"/>
      <c r="AS50" s="545"/>
      <c r="AT50" s="545"/>
      <c r="AU50" s="545"/>
      <c r="AV50" s="545"/>
      <c r="AW50" s="545"/>
      <c r="AX50" s="545"/>
      <c r="AY50" s="545"/>
      <c r="AZ50" s="545"/>
      <c r="BA50" s="545"/>
      <c r="BB50" s="545"/>
      <c r="BC50" s="545"/>
      <c r="BD50" s="545"/>
      <c r="BE50" s="545"/>
      <c r="BF50" s="545"/>
      <c r="BG50" s="545"/>
      <c r="BH50" s="545"/>
      <c r="BI50" s="545"/>
      <c r="BJ50" s="545"/>
      <c r="BK50" s="545"/>
      <c r="BL50" s="545"/>
      <c r="BM50" s="545"/>
      <c r="BN50" s="545"/>
      <c r="BO50" s="545"/>
      <c r="BP50" s="545"/>
      <c r="BQ50" s="545"/>
      <c r="BR50" s="545"/>
      <c r="BS50" s="545"/>
      <c r="BT50" s="545"/>
      <c r="BU50" s="545"/>
      <c r="BV50" s="545"/>
      <c r="BW50" s="545"/>
      <c r="BX50" s="545"/>
      <c r="BY50" s="545"/>
      <c r="BZ50" s="545"/>
      <c r="CA50" s="545"/>
    </row>
    <row r="51" spans="1:79" s="555" customFormat="1" ht="49.5" customHeight="1">
      <c r="A51" s="586"/>
      <c r="B51" s="586" t="s">
        <v>505</v>
      </c>
      <c r="C51" s="586"/>
      <c r="D51" s="565" t="s">
        <v>549</v>
      </c>
      <c r="E51" s="563" t="s">
        <v>508</v>
      </c>
      <c r="F51" s="568">
        <v>60</v>
      </c>
      <c r="G51" s="564"/>
      <c r="H51" s="567">
        <f t="shared" si="2"/>
        <v>0</v>
      </c>
      <c r="I51" s="554"/>
      <c r="J51" s="545"/>
      <c r="K51" s="545"/>
      <c r="L51" s="545"/>
      <c r="M51" s="545"/>
      <c r="N51" s="545"/>
      <c r="O51" s="545"/>
      <c r="P51" s="545"/>
      <c r="Q51" s="545"/>
      <c r="R51" s="545"/>
      <c r="S51" s="545"/>
      <c r="T51" s="545"/>
      <c r="U51" s="545"/>
      <c r="V51" s="545"/>
      <c r="W51" s="545"/>
      <c r="X51" s="545"/>
      <c r="Y51" s="545"/>
      <c r="Z51" s="545"/>
      <c r="AA51" s="545"/>
      <c r="AB51" s="545"/>
      <c r="AC51" s="545"/>
      <c r="AD51" s="545"/>
      <c r="AE51" s="545"/>
      <c r="AF51" s="545"/>
      <c r="AG51" s="545"/>
      <c r="AH51" s="545"/>
      <c r="AI51" s="545"/>
      <c r="AJ51" s="545"/>
      <c r="AK51" s="545"/>
      <c r="AL51" s="545"/>
      <c r="AM51" s="545"/>
      <c r="AN51" s="545"/>
      <c r="AO51" s="545"/>
      <c r="AP51" s="545"/>
      <c r="AQ51" s="545"/>
      <c r="AR51" s="545"/>
      <c r="AS51" s="545"/>
      <c r="AT51" s="545"/>
      <c r="AU51" s="545"/>
      <c r="AV51" s="545"/>
      <c r="AW51" s="545"/>
      <c r="AX51" s="545"/>
      <c r="AY51" s="545"/>
      <c r="AZ51" s="545"/>
      <c r="BA51" s="545"/>
      <c r="BB51" s="545"/>
      <c r="BC51" s="545"/>
      <c r="BD51" s="545"/>
      <c r="BE51" s="545"/>
      <c r="BF51" s="545"/>
      <c r="BG51" s="545"/>
      <c r="BH51" s="545"/>
      <c r="BI51" s="545"/>
      <c r="BJ51" s="545"/>
      <c r="BK51" s="545"/>
      <c r="BL51" s="545"/>
      <c r="BM51" s="545"/>
      <c r="BN51" s="545"/>
      <c r="BO51" s="545"/>
      <c r="BP51" s="545"/>
      <c r="BQ51" s="545"/>
      <c r="BR51" s="545"/>
      <c r="BS51" s="545"/>
      <c r="BT51" s="545"/>
      <c r="BU51" s="545"/>
      <c r="BV51" s="545"/>
      <c r="BW51" s="545"/>
      <c r="BX51" s="545"/>
      <c r="BY51" s="545"/>
      <c r="BZ51" s="545"/>
      <c r="CA51" s="545"/>
    </row>
    <row r="52" spans="1:79" s="545" customFormat="1" ht="80.25" customHeight="1">
      <c r="A52" s="586"/>
      <c r="B52" s="586" t="s">
        <v>507</v>
      </c>
      <c r="C52" s="586"/>
      <c r="D52" s="565" t="s">
        <v>514</v>
      </c>
      <c r="E52" s="563" t="s">
        <v>508</v>
      </c>
      <c r="F52" s="567">
        <v>660</v>
      </c>
      <c r="G52" s="564"/>
      <c r="H52" s="567">
        <f t="shared" si="2"/>
        <v>0</v>
      </c>
    </row>
    <row r="53" spans="1:79" s="545" customFormat="1" ht="97.5" customHeight="1">
      <c r="A53" s="586"/>
      <c r="B53" s="586" t="s">
        <v>509</v>
      </c>
      <c r="C53" s="586"/>
      <c r="D53" s="565" t="s">
        <v>516</v>
      </c>
      <c r="E53" s="563" t="s">
        <v>508</v>
      </c>
      <c r="F53" s="567">
        <v>660</v>
      </c>
      <c r="G53" s="564"/>
      <c r="H53" s="567">
        <f t="shared" si="2"/>
        <v>0</v>
      </c>
    </row>
    <row r="54" spans="1:79" s="545" customFormat="1" ht="69.75" customHeight="1">
      <c r="A54" s="586"/>
      <c r="B54" s="586" t="s">
        <v>511</v>
      </c>
      <c r="C54" s="586"/>
      <c r="D54" s="565" t="s">
        <v>550</v>
      </c>
      <c r="E54" s="563" t="s">
        <v>54</v>
      </c>
      <c r="F54" s="568">
        <v>134.4</v>
      </c>
      <c r="G54" s="564"/>
      <c r="H54" s="567">
        <f t="shared" si="2"/>
        <v>0</v>
      </c>
    </row>
    <row r="55" spans="1:79" s="555" customFormat="1" ht="70.5" customHeight="1">
      <c r="A55" s="586"/>
      <c r="B55" s="586" t="s">
        <v>513</v>
      </c>
      <c r="C55" s="586"/>
      <c r="D55" s="565" t="s">
        <v>551</v>
      </c>
      <c r="E55" s="563" t="s">
        <v>508</v>
      </c>
      <c r="F55" s="568">
        <v>60</v>
      </c>
      <c r="G55" s="564"/>
      <c r="H55" s="567">
        <f t="shared" si="2"/>
        <v>0</v>
      </c>
      <c r="I55" s="554"/>
      <c r="J55" s="545"/>
      <c r="K55" s="545"/>
      <c r="L55" s="545"/>
      <c r="M55" s="545"/>
      <c r="N55" s="545"/>
      <c r="O55" s="545"/>
      <c r="P55" s="545"/>
      <c r="Q55" s="545"/>
      <c r="R55" s="545"/>
      <c r="S55" s="545"/>
      <c r="T55" s="545"/>
      <c r="U55" s="545"/>
      <c r="V55" s="545"/>
      <c r="W55" s="545"/>
      <c r="X55" s="545"/>
      <c r="Y55" s="545"/>
      <c r="Z55" s="545"/>
      <c r="AA55" s="545"/>
      <c r="AB55" s="545"/>
      <c r="AC55" s="545"/>
      <c r="AD55" s="545"/>
      <c r="AE55" s="545"/>
      <c r="AF55" s="545"/>
      <c r="AG55" s="545"/>
      <c r="AH55" s="545"/>
      <c r="AI55" s="545"/>
      <c r="AJ55" s="545"/>
      <c r="AK55" s="545"/>
      <c r="AL55" s="545"/>
      <c r="AM55" s="545"/>
      <c r="AN55" s="545"/>
      <c r="AO55" s="545"/>
      <c r="AP55" s="545"/>
      <c r="AQ55" s="545"/>
      <c r="AR55" s="545"/>
      <c r="AS55" s="545"/>
      <c r="AT55" s="545"/>
      <c r="AU55" s="545"/>
      <c r="AV55" s="545"/>
      <c r="AW55" s="545"/>
      <c r="AX55" s="545"/>
      <c r="AY55" s="545"/>
      <c r="AZ55" s="545"/>
      <c r="BA55" s="545"/>
      <c r="BB55" s="545"/>
      <c r="BC55" s="545"/>
      <c r="BD55" s="545"/>
      <c r="BE55" s="545"/>
      <c r="BF55" s="545"/>
      <c r="BG55" s="545"/>
      <c r="BH55" s="545"/>
      <c r="BI55" s="545"/>
      <c r="BJ55" s="545"/>
      <c r="BK55" s="545"/>
      <c r="BL55" s="545"/>
      <c r="BM55" s="545"/>
      <c r="BN55" s="545"/>
      <c r="BO55" s="545"/>
      <c r="BP55" s="545"/>
      <c r="BQ55" s="545"/>
      <c r="BR55" s="545"/>
      <c r="BS55" s="545"/>
      <c r="BT55" s="545"/>
      <c r="BU55" s="545"/>
      <c r="BV55" s="545"/>
      <c r="BW55" s="545"/>
      <c r="BX55" s="545"/>
      <c r="BY55" s="545"/>
      <c r="BZ55" s="545"/>
      <c r="CA55" s="545"/>
    </row>
    <row r="56" spans="1:79" s="555" customFormat="1" ht="140.25" customHeight="1">
      <c r="A56" s="586"/>
      <c r="B56" s="586" t="s">
        <v>515</v>
      </c>
      <c r="C56" s="586"/>
      <c r="D56" s="542" t="s">
        <v>552</v>
      </c>
      <c r="E56" s="563" t="s">
        <v>54</v>
      </c>
      <c r="F56" s="568">
        <f>600*0.4*0.8</f>
        <v>192</v>
      </c>
      <c r="G56" s="564"/>
      <c r="H56" s="567">
        <f t="shared" si="2"/>
        <v>0</v>
      </c>
      <c r="I56" s="554"/>
      <c r="J56" s="545"/>
      <c r="K56" s="545"/>
      <c r="L56" s="545"/>
      <c r="M56" s="545"/>
      <c r="N56" s="545"/>
      <c r="O56" s="545"/>
      <c r="P56" s="545"/>
      <c r="Q56" s="545"/>
      <c r="R56" s="545"/>
      <c r="S56" s="545"/>
      <c r="T56" s="545"/>
      <c r="U56" s="545"/>
      <c r="V56" s="545"/>
      <c r="W56" s="545"/>
      <c r="X56" s="545"/>
      <c r="Y56" s="545"/>
      <c r="Z56" s="545"/>
      <c r="AA56" s="545"/>
      <c r="AB56" s="545"/>
      <c r="AC56" s="545"/>
      <c r="AD56" s="545"/>
      <c r="AE56" s="545"/>
      <c r="AF56" s="545"/>
      <c r="AG56" s="545"/>
      <c r="AH56" s="545"/>
      <c r="AI56" s="545"/>
      <c r="AJ56" s="545"/>
      <c r="AK56" s="545"/>
      <c r="AL56" s="545"/>
      <c r="AM56" s="545"/>
      <c r="AN56" s="545"/>
      <c r="AO56" s="545"/>
      <c r="AP56" s="545"/>
      <c r="AQ56" s="545"/>
      <c r="AR56" s="545"/>
      <c r="AS56" s="545"/>
      <c r="AT56" s="545"/>
      <c r="AU56" s="545"/>
      <c r="AV56" s="545"/>
      <c r="AW56" s="545"/>
      <c r="AX56" s="545"/>
      <c r="AY56" s="545"/>
      <c r="AZ56" s="545"/>
      <c r="BA56" s="545"/>
      <c r="BB56" s="545"/>
      <c r="BC56" s="545"/>
      <c r="BD56" s="545"/>
      <c r="BE56" s="545"/>
      <c r="BF56" s="545"/>
      <c r="BG56" s="545"/>
      <c r="BH56" s="545"/>
      <c r="BI56" s="545"/>
      <c r="BJ56" s="545"/>
      <c r="BK56" s="545"/>
      <c r="BL56" s="545"/>
      <c r="BM56" s="545"/>
      <c r="BN56" s="545"/>
      <c r="BO56" s="545"/>
      <c r="BP56" s="545"/>
      <c r="BQ56" s="545"/>
      <c r="BR56" s="545"/>
      <c r="BS56" s="545"/>
      <c r="BT56" s="545"/>
      <c r="BU56" s="545"/>
      <c r="BV56" s="545"/>
      <c r="BW56" s="545"/>
      <c r="BX56" s="545"/>
      <c r="BY56" s="545"/>
      <c r="BZ56" s="545"/>
      <c r="CA56" s="545"/>
    </row>
    <row r="57" spans="1:79" s="555" customFormat="1" ht="51">
      <c r="A57" s="586"/>
      <c r="B57" s="586" t="s">
        <v>517</v>
      </c>
      <c r="C57" s="586"/>
      <c r="D57" s="565" t="s">
        <v>506</v>
      </c>
      <c r="E57" s="563" t="s">
        <v>54</v>
      </c>
      <c r="F57" s="568">
        <f>600*0.4*0.1</f>
        <v>24</v>
      </c>
      <c r="G57" s="564"/>
      <c r="H57" s="567">
        <f t="shared" si="2"/>
        <v>0</v>
      </c>
      <c r="I57" s="554"/>
      <c r="J57" s="545"/>
      <c r="K57" s="545"/>
      <c r="L57" s="545"/>
      <c r="M57" s="545"/>
      <c r="N57" s="545"/>
      <c r="O57" s="545"/>
      <c r="P57" s="545"/>
      <c r="Q57" s="545"/>
      <c r="R57" s="545"/>
      <c r="S57" s="545"/>
      <c r="T57" s="545"/>
      <c r="U57" s="545"/>
      <c r="V57" s="545"/>
      <c r="W57" s="545"/>
      <c r="X57" s="545"/>
      <c r="Y57" s="545"/>
      <c r="Z57" s="545"/>
      <c r="AA57" s="545"/>
      <c r="AB57" s="545"/>
      <c r="AC57" s="545"/>
      <c r="AD57" s="545"/>
      <c r="AE57" s="545"/>
      <c r="AF57" s="545"/>
      <c r="AG57" s="545"/>
      <c r="AH57" s="545"/>
      <c r="AI57" s="545"/>
      <c r="AJ57" s="545"/>
      <c r="AK57" s="545"/>
      <c r="AL57" s="545"/>
      <c r="AM57" s="545"/>
      <c r="AN57" s="545"/>
      <c r="AO57" s="545"/>
      <c r="AP57" s="545"/>
      <c r="AQ57" s="545"/>
      <c r="AR57" s="545"/>
      <c r="AS57" s="545"/>
      <c r="AT57" s="545"/>
      <c r="AU57" s="545"/>
      <c r="AV57" s="545"/>
      <c r="AW57" s="545"/>
      <c r="AX57" s="545"/>
      <c r="AY57" s="545"/>
      <c r="AZ57" s="545"/>
      <c r="BA57" s="545"/>
      <c r="BB57" s="545"/>
      <c r="BC57" s="545"/>
      <c r="BD57" s="545"/>
      <c r="BE57" s="545"/>
      <c r="BF57" s="545"/>
      <c r="BG57" s="545"/>
      <c r="BH57" s="545"/>
      <c r="BI57" s="545"/>
      <c r="BJ57" s="545"/>
      <c r="BK57" s="545"/>
      <c r="BL57" s="545"/>
      <c r="BM57" s="545"/>
      <c r="BN57" s="545"/>
      <c r="BO57" s="545"/>
      <c r="BP57" s="545"/>
      <c r="BQ57" s="545"/>
      <c r="BR57" s="545"/>
      <c r="BS57" s="545"/>
      <c r="BT57" s="545"/>
      <c r="BU57" s="545"/>
      <c r="BV57" s="545"/>
      <c r="BW57" s="545"/>
      <c r="BX57" s="545"/>
      <c r="BY57" s="545"/>
      <c r="BZ57" s="545"/>
      <c r="CA57" s="545"/>
    </row>
    <row r="58" spans="1:79" s="555" customFormat="1" ht="59.25" customHeight="1">
      <c r="A58" s="586"/>
      <c r="B58" s="586" t="s">
        <v>542</v>
      </c>
      <c r="C58" s="586"/>
      <c r="D58" s="565" t="s">
        <v>605</v>
      </c>
      <c r="E58" s="563" t="s">
        <v>508</v>
      </c>
      <c r="F58" s="568">
        <v>200</v>
      </c>
      <c r="G58" s="564"/>
      <c r="H58" s="567">
        <f t="shared" si="2"/>
        <v>0</v>
      </c>
      <c r="I58" s="554"/>
      <c r="J58" s="545"/>
      <c r="K58" s="545"/>
      <c r="L58" s="545"/>
      <c r="M58" s="545"/>
      <c r="N58" s="545"/>
      <c r="O58" s="545"/>
      <c r="P58" s="545"/>
      <c r="Q58" s="545"/>
      <c r="R58" s="545"/>
      <c r="S58" s="545"/>
      <c r="T58" s="545"/>
      <c r="U58" s="545"/>
      <c r="V58" s="545"/>
      <c r="W58" s="545"/>
      <c r="X58" s="545"/>
      <c r="Y58" s="545"/>
      <c r="Z58" s="545"/>
      <c r="AA58" s="545"/>
      <c r="AB58" s="545"/>
      <c r="AC58" s="545"/>
      <c r="AD58" s="545"/>
      <c r="AE58" s="545"/>
      <c r="AF58" s="545"/>
      <c r="AG58" s="545"/>
      <c r="AH58" s="545"/>
      <c r="AI58" s="545"/>
      <c r="AJ58" s="545"/>
      <c r="AK58" s="545"/>
      <c r="AL58" s="545"/>
      <c r="AM58" s="545"/>
      <c r="AN58" s="545"/>
      <c r="AO58" s="545"/>
      <c r="AP58" s="545"/>
      <c r="AQ58" s="545"/>
      <c r="AR58" s="545"/>
      <c r="AS58" s="545"/>
      <c r="AT58" s="545"/>
      <c r="AU58" s="545"/>
      <c r="AV58" s="545"/>
      <c r="AW58" s="545"/>
      <c r="AX58" s="545"/>
      <c r="AY58" s="545"/>
      <c r="AZ58" s="545"/>
      <c r="BA58" s="545"/>
      <c r="BB58" s="545"/>
      <c r="BC58" s="545"/>
      <c r="BD58" s="545"/>
      <c r="BE58" s="545"/>
      <c r="BF58" s="545"/>
      <c r="BG58" s="545"/>
      <c r="BH58" s="545"/>
      <c r="BI58" s="545"/>
      <c r="BJ58" s="545"/>
      <c r="BK58" s="545"/>
      <c r="BL58" s="545"/>
      <c r="BM58" s="545"/>
      <c r="BN58" s="545"/>
      <c r="BO58" s="545"/>
      <c r="BP58" s="545"/>
      <c r="BQ58" s="545"/>
      <c r="BR58" s="545"/>
      <c r="BS58" s="545"/>
      <c r="BT58" s="545"/>
      <c r="BU58" s="545"/>
      <c r="BV58" s="545"/>
      <c r="BW58" s="545"/>
      <c r="BX58" s="545"/>
      <c r="BY58" s="545"/>
      <c r="BZ58" s="545"/>
      <c r="CA58" s="545"/>
    </row>
    <row r="59" spans="1:79" s="555" customFormat="1" ht="63.75" customHeight="1">
      <c r="A59" s="586"/>
      <c r="B59" s="586" t="s">
        <v>553</v>
      </c>
      <c r="C59" s="586"/>
      <c r="D59" s="565" t="s">
        <v>510</v>
      </c>
      <c r="E59" s="563" t="s">
        <v>54</v>
      </c>
      <c r="F59" s="568">
        <f>600*0.4*0.2</f>
        <v>48</v>
      </c>
      <c r="G59" s="564"/>
      <c r="H59" s="567">
        <f t="shared" si="2"/>
        <v>0</v>
      </c>
      <c r="I59" s="554"/>
      <c r="J59" s="545"/>
      <c r="K59" s="545"/>
      <c r="L59" s="545"/>
      <c r="M59" s="545"/>
      <c r="N59" s="545"/>
      <c r="O59" s="545"/>
      <c r="P59" s="545"/>
      <c r="Q59" s="545"/>
      <c r="R59" s="545"/>
      <c r="S59" s="545"/>
      <c r="T59" s="545"/>
      <c r="U59" s="545"/>
      <c r="V59" s="545"/>
      <c r="W59" s="545"/>
      <c r="X59" s="545"/>
      <c r="Y59" s="545"/>
      <c r="Z59" s="545"/>
      <c r="AA59" s="545"/>
      <c r="AB59" s="545"/>
      <c r="AC59" s="545"/>
      <c r="AD59" s="545"/>
      <c r="AE59" s="545"/>
      <c r="AF59" s="545"/>
      <c r="AG59" s="545"/>
      <c r="AH59" s="545"/>
      <c r="AI59" s="545"/>
      <c r="AJ59" s="545"/>
      <c r="AK59" s="545"/>
      <c r="AL59" s="545"/>
      <c r="AM59" s="545"/>
      <c r="AN59" s="545"/>
      <c r="AO59" s="545"/>
      <c r="AP59" s="545"/>
      <c r="AQ59" s="545"/>
      <c r="AR59" s="545"/>
      <c r="AS59" s="545"/>
      <c r="AT59" s="545"/>
      <c r="AU59" s="545"/>
      <c r="AV59" s="545"/>
      <c r="AW59" s="545"/>
      <c r="AX59" s="545"/>
      <c r="AY59" s="545"/>
      <c r="AZ59" s="545"/>
      <c r="BA59" s="545"/>
      <c r="BB59" s="545"/>
      <c r="BC59" s="545"/>
      <c r="BD59" s="545"/>
      <c r="BE59" s="545"/>
      <c r="BF59" s="545"/>
      <c r="BG59" s="545"/>
      <c r="BH59" s="545"/>
      <c r="BI59" s="545"/>
      <c r="BJ59" s="545"/>
      <c r="BK59" s="545"/>
      <c r="BL59" s="545"/>
      <c r="BM59" s="545"/>
      <c r="BN59" s="545"/>
      <c r="BO59" s="545"/>
      <c r="BP59" s="545"/>
      <c r="BQ59" s="545"/>
      <c r="BR59" s="545"/>
      <c r="BS59" s="545"/>
      <c r="BT59" s="545"/>
      <c r="BU59" s="545"/>
      <c r="BV59" s="545"/>
      <c r="BW59" s="545"/>
      <c r="BX59" s="545"/>
      <c r="BY59" s="545"/>
      <c r="BZ59" s="545"/>
      <c r="CA59" s="545"/>
    </row>
    <row r="60" spans="1:79" s="555" customFormat="1" ht="111" customHeight="1">
      <c r="A60" s="586"/>
      <c r="B60" s="586" t="s">
        <v>554</v>
      </c>
      <c r="C60" s="586"/>
      <c r="D60" s="565" t="s">
        <v>606</v>
      </c>
      <c r="E60" s="563" t="s">
        <v>534</v>
      </c>
      <c r="F60" s="568">
        <v>2</v>
      </c>
      <c r="G60" s="564"/>
      <c r="H60" s="567">
        <f t="shared" si="2"/>
        <v>0</v>
      </c>
      <c r="I60" s="554"/>
      <c r="J60" s="545"/>
      <c r="K60" s="545"/>
      <c r="L60" s="545"/>
      <c r="M60" s="545"/>
      <c r="N60" s="545"/>
      <c r="O60" s="545"/>
      <c r="P60" s="545"/>
      <c r="Q60" s="545"/>
      <c r="R60" s="545"/>
      <c r="S60" s="545"/>
      <c r="T60" s="545"/>
      <c r="U60" s="545"/>
      <c r="V60" s="545"/>
      <c r="W60" s="545"/>
      <c r="X60" s="545"/>
      <c r="Y60" s="545"/>
      <c r="Z60" s="545"/>
      <c r="AA60" s="545"/>
      <c r="AB60" s="545"/>
      <c r="AC60" s="545"/>
      <c r="AD60" s="545"/>
      <c r="AE60" s="545"/>
      <c r="AF60" s="545"/>
      <c r="AG60" s="545"/>
      <c r="AH60" s="545"/>
      <c r="AI60" s="545"/>
      <c r="AJ60" s="545"/>
      <c r="AK60" s="545"/>
      <c r="AL60" s="545"/>
      <c r="AM60" s="545"/>
      <c r="AN60" s="545"/>
      <c r="AO60" s="545"/>
      <c r="AP60" s="545"/>
      <c r="AQ60" s="545"/>
      <c r="AR60" s="545"/>
      <c r="AS60" s="545"/>
      <c r="AT60" s="545"/>
      <c r="AU60" s="545"/>
      <c r="AV60" s="545"/>
      <c r="AW60" s="545"/>
      <c r="AX60" s="545"/>
      <c r="AY60" s="545"/>
      <c r="AZ60" s="545"/>
      <c r="BA60" s="545"/>
      <c r="BB60" s="545"/>
      <c r="BC60" s="545"/>
      <c r="BD60" s="545"/>
      <c r="BE60" s="545"/>
      <c r="BF60" s="545"/>
      <c r="BG60" s="545"/>
      <c r="BH60" s="545"/>
      <c r="BI60" s="545"/>
      <c r="BJ60" s="545"/>
      <c r="BK60" s="545"/>
      <c r="BL60" s="545"/>
      <c r="BM60" s="545"/>
      <c r="BN60" s="545"/>
      <c r="BO60" s="545"/>
      <c r="BP60" s="545"/>
      <c r="BQ60" s="545"/>
      <c r="BR60" s="545"/>
      <c r="BS60" s="545"/>
      <c r="BT60" s="545"/>
      <c r="BU60" s="545"/>
      <c r="BV60" s="545"/>
      <c r="BW60" s="545"/>
      <c r="BX60" s="545"/>
      <c r="BY60" s="545"/>
      <c r="BZ60" s="545"/>
      <c r="CA60" s="545"/>
    </row>
    <row r="61" spans="1:79" s="545" customFormat="1" ht="75" customHeight="1">
      <c r="A61" s="586"/>
      <c r="B61" s="586" t="s">
        <v>555</v>
      </c>
      <c r="C61" s="586"/>
      <c r="D61" s="556" t="s">
        <v>556</v>
      </c>
      <c r="E61" s="563" t="s">
        <v>508</v>
      </c>
      <c r="F61" s="567">
        <v>1980</v>
      </c>
      <c r="G61" s="566"/>
      <c r="H61" s="567">
        <f t="shared" si="2"/>
        <v>0</v>
      </c>
    </row>
    <row r="62" spans="1:79" s="545" customFormat="1" ht="114.75" customHeight="1">
      <c r="A62" s="586"/>
      <c r="B62" s="586" t="s">
        <v>557</v>
      </c>
      <c r="C62" s="586"/>
      <c r="D62" s="552" t="s">
        <v>607</v>
      </c>
      <c r="E62" s="563" t="s">
        <v>534</v>
      </c>
      <c r="F62" s="567">
        <v>2</v>
      </c>
      <c r="G62" s="566"/>
      <c r="H62" s="567">
        <f t="shared" si="2"/>
        <v>0</v>
      </c>
    </row>
    <row r="63" spans="1:79" s="545" customFormat="1" ht="96.75" customHeight="1">
      <c r="A63" s="586"/>
      <c r="B63" s="586" t="s">
        <v>558</v>
      </c>
      <c r="C63" s="586"/>
      <c r="D63" s="552" t="s">
        <v>559</v>
      </c>
      <c r="E63" s="563" t="s">
        <v>63</v>
      </c>
      <c r="F63" s="567">
        <v>6</v>
      </c>
      <c r="G63" s="566"/>
      <c r="H63" s="567">
        <f t="shared" si="2"/>
        <v>0</v>
      </c>
    </row>
    <row r="64" spans="1:79" s="545" customFormat="1" ht="54.75" customHeight="1">
      <c r="A64" s="586"/>
      <c r="B64" s="586" t="s">
        <v>560</v>
      </c>
      <c r="C64" s="586"/>
      <c r="D64" s="552" t="s">
        <v>561</v>
      </c>
      <c r="E64" s="563" t="s">
        <v>534</v>
      </c>
      <c r="F64" s="567">
        <v>1</v>
      </c>
      <c r="G64" s="566"/>
      <c r="H64" s="567">
        <f t="shared" si="2"/>
        <v>0</v>
      </c>
    </row>
    <row r="65" spans="1:79" s="545" customFormat="1" ht="36" customHeight="1">
      <c r="A65" s="586"/>
      <c r="B65" s="586" t="s">
        <v>562</v>
      </c>
      <c r="C65" s="586"/>
      <c r="D65" s="552" t="s">
        <v>518</v>
      </c>
      <c r="E65" s="563" t="s">
        <v>54</v>
      </c>
      <c r="F65" s="567">
        <v>76.8</v>
      </c>
      <c r="G65" s="566"/>
      <c r="H65" s="567">
        <f t="shared" si="2"/>
        <v>0</v>
      </c>
    </row>
    <row r="66" spans="1:79" s="545" customFormat="1" ht="14.65" customHeight="1">
      <c r="A66" s="605"/>
      <c r="B66" s="605"/>
      <c r="C66" s="605"/>
      <c r="D66" s="605"/>
      <c r="E66" s="605"/>
      <c r="F66" s="605"/>
      <c r="G66" s="605"/>
      <c r="H66" s="605"/>
    </row>
    <row r="67" spans="1:79" s="558" customFormat="1" ht="26.25" customHeight="1">
      <c r="A67" s="547"/>
      <c r="B67" s="547"/>
      <c r="C67" s="547"/>
      <c r="D67" s="548" t="s">
        <v>563</v>
      </c>
      <c r="E67" s="549"/>
      <c r="F67" s="550"/>
      <c r="G67" s="550"/>
      <c r="H67" s="551">
        <f>SUM(H50:H65)</f>
        <v>0</v>
      </c>
      <c r="I67" s="557"/>
      <c r="J67" s="536"/>
      <c r="K67" s="536"/>
      <c r="L67" s="536"/>
      <c r="M67" s="536"/>
      <c r="N67" s="536"/>
      <c r="O67" s="536"/>
      <c r="P67" s="536"/>
      <c r="Q67" s="536"/>
      <c r="R67" s="536"/>
      <c r="S67" s="536"/>
      <c r="T67" s="536"/>
      <c r="U67" s="536"/>
      <c r="V67" s="536"/>
      <c r="W67" s="536"/>
      <c r="X67" s="536"/>
      <c r="Y67" s="536"/>
      <c r="Z67" s="536"/>
      <c r="AA67" s="536"/>
      <c r="AB67" s="536"/>
      <c r="AC67" s="536"/>
      <c r="AD67" s="536"/>
      <c r="AE67" s="536"/>
      <c r="AF67" s="536"/>
      <c r="AG67" s="536"/>
      <c r="AH67" s="536"/>
      <c r="AI67" s="536"/>
      <c r="AJ67" s="536"/>
      <c r="AK67" s="536"/>
      <c r="AL67" s="536"/>
      <c r="AM67" s="536"/>
      <c r="AN67" s="536"/>
      <c r="AO67" s="536"/>
      <c r="AP67" s="536"/>
      <c r="AQ67" s="536"/>
      <c r="AR67" s="536"/>
      <c r="AS67" s="536"/>
      <c r="AT67" s="536"/>
      <c r="AU67" s="536"/>
      <c r="AV67" s="536"/>
      <c r="AW67" s="536"/>
      <c r="AX67" s="536"/>
      <c r="AY67" s="536"/>
      <c r="AZ67" s="536"/>
      <c r="BA67" s="536"/>
      <c r="BB67" s="536"/>
      <c r="BC67" s="536"/>
      <c r="BD67" s="536"/>
      <c r="BE67" s="536"/>
      <c r="BF67" s="536"/>
      <c r="BG67" s="536"/>
      <c r="BH67" s="536"/>
      <c r="BI67" s="536"/>
      <c r="BJ67" s="536"/>
      <c r="BK67" s="536"/>
      <c r="BL67" s="536"/>
      <c r="BM67" s="536"/>
      <c r="BN67" s="536"/>
      <c r="BO67" s="536"/>
      <c r="BP67" s="536"/>
      <c r="BQ67" s="536"/>
      <c r="BR67" s="536"/>
      <c r="BS67" s="536"/>
      <c r="BT67" s="536"/>
      <c r="BU67" s="536"/>
      <c r="BV67" s="536"/>
      <c r="BW67" s="536"/>
      <c r="BX67" s="536"/>
      <c r="BY67" s="536"/>
      <c r="BZ67" s="536"/>
      <c r="CA67" s="536"/>
    </row>
    <row r="68" spans="1:79" s="545" customFormat="1" ht="13.5" customHeight="1">
      <c r="A68" s="605"/>
      <c r="B68" s="605"/>
      <c r="C68" s="605"/>
      <c r="D68" s="605"/>
      <c r="E68" s="605"/>
      <c r="F68" s="605"/>
      <c r="G68" s="605"/>
      <c r="H68" s="605"/>
    </row>
    <row r="69" spans="1:79" ht="31.5" customHeight="1">
      <c r="A69" s="588" t="s">
        <v>564</v>
      </c>
      <c r="B69" s="587"/>
      <c r="C69" s="587"/>
      <c r="D69" s="538" t="s">
        <v>565</v>
      </c>
      <c r="E69" s="539"/>
      <c r="F69" s="540"/>
      <c r="G69" s="540"/>
      <c r="H69" s="541"/>
    </row>
    <row r="70" spans="1:79" s="545" customFormat="1" ht="55.5" customHeight="1">
      <c r="A70" s="586"/>
      <c r="B70" s="586" t="s">
        <v>501</v>
      </c>
      <c r="C70" s="586"/>
      <c r="D70" s="590" t="s">
        <v>608</v>
      </c>
      <c r="E70" s="563" t="s">
        <v>63</v>
      </c>
      <c r="F70" s="567">
        <v>1</v>
      </c>
      <c r="G70" s="564"/>
      <c r="H70" s="567">
        <f>F70*G70</f>
        <v>0</v>
      </c>
    </row>
    <row r="71" spans="1:79" s="545" customFormat="1" ht="59.25" customHeight="1">
      <c r="A71" s="586"/>
      <c r="B71" s="586" t="s">
        <v>503</v>
      </c>
      <c r="C71" s="586"/>
      <c r="D71" s="590" t="s">
        <v>609</v>
      </c>
      <c r="E71" s="563" t="s">
        <v>534</v>
      </c>
      <c r="F71" s="569">
        <v>1</v>
      </c>
      <c r="G71" s="564"/>
      <c r="H71" s="567">
        <f>F71*G71</f>
        <v>0</v>
      </c>
    </row>
    <row r="72" spans="1:79" s="545" customFormat="1" ht="52.5" customHeight="1">
      <c r="A72" s="586"/>
      <c r="B72" s="586" t="s">
        <v>505</v>
      </c>
      <c r="C72" s="586"/>
      <c r="D72" s="590" t="s">
        <v>610</v>
      </c>
      <c r="E72" s="563" t="s">
        <v>534</v>
      </c>
      <c r="F72" s="569">
        <v>1</v>
      </c>
      <c r="G72" s="564"/>
      <c r="H72" s="567">
        <f>F72*G72</f>
        <v>0</v>
      </c>
    </row>
    <row r="73" spans="1:79" s="545" customFormat="1" ht="45" customHeight="1">
      <c r="A73" s="586"/>
      <c r="B73" s="586" t="s">
        <v>507</v>
      </c>
      <c r="C73" s="586"/>
      <c r="D73" s="590" t="s">
        <v>611</v>
      </c>
      <c r="E73" s="563" t="s">
        <v>534</v>
      </c>
      <c r="F73" s="569">
        <v>1</v>
      </c>
      <c r="G73" s="564"/>
      <c r="H73" s="567">
        <f>F73*G73</f>
        <v>0</v>
      </c>
    </row>
    <row r="74" spans="1:79" ht="12.75" customHeight="1">
      <c r="A74" s="603"/>
      <c r="B74" s="603"/>
      <c r="C74" s="603"/>
      <c r="D74" s="603"/>
      <c r="E74" s="603"/>
      <c r="F74" s="603"/>
      <c r="G74" s="603"/>
      <c r="H74" s="603"/>
    </row>
    <row r="75" spans="1:79" ht="26.25" customHeight="1">
      <c r="A75" s="547"/>
      <c r="B75" s="547"/>
      <c r="C75" s="547"/>
      <c r="D75" s="548"/>
      <c r="E75" s="549"/>
      <c r="F75" s="550"/>
      <c r="G75" s="550"/>
      <c r="H75" s="551">
        <f>SUM(H70:H73)</f>
        <v>0</v>
      </c>
    </row>
  </sheetData>
  <sheetProtection selectLockedCells="1" selectUnlockedCells="1"/>
  <mergeCells count="11">
    <mergeCell ref="A45:H45"/>
    <mergeCell ref="A47:H47"/>
    <mergeCell ref="A66:H66"/>
    <mergeCell ref="A68:H68"/>
    <mergeCell ref="A74:H74"/>
    <mergeCell ref="A19:H19"/>
    <mergeCell ref="A1:H1"/>
    <mergeCell ref="A2:H2"/>
    <mergeCell ref="A3:C3"/>
    <mergeCell ref="A4:H4"/>
    <mergeCell ref="A6:H6"/>
  </mergeCells>
  <pageMargins left="0.59055118110236227" right="0.19685039370078741" top="1.1417322834645669" bottom="0.78740157480314965" header="0.51181102362204722" footer="0.51181102362204722"/>
  <pageSetup paperSize="9" scale="86" firstPageNumber="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headerFooter>
  <rowBreaks count="7" manualBreakCount="7">
    <brk id="12" max="8" man="1"/>
    <brk id="18" max="8" man="1"/>
    <brk id="32" max="8" man="1"/>
    <brk id="38" max="8" man="1"/>
    <brk id="44" max="8" man="1"/>
    <brk id="53" max="8" man="1"/>
    <brk id="60"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69"/>
  <sheetViews>
    <sheetView showZeros="0" view="pageBreakPreview" zoomScaleNormal="115" zoomScaleSheetLayoutView="100" workbookViewId="0">
      <pane ySplit="7" topLeftCell="A8" activePane="bottomLeft" state="frozen"/>
      <selection pane="bottomLeft" activeCell="A5" sqref="A5:C5"/>
    </sheetView>
  </sheetViews>
  <sheetFormatPr defaultColWidth="9" defaultRowHeight="11.25"/>
  <cols>
    <col min="1" max="1" width="5" style="22" customWidth="1"/>
    <col min="2" max="2" width="6.5546875" style="22" customWidth="1"/>
    <col min="3" max="3" width="47.77734375" style="23" customWidth="1"/>
    <col min="4" max="4" width="4.21875" style="20" customWidth="1"/>
    <col min="5" max="5" width="8.21875" style="33" customWidth="1"/>
    <col min="6" max="6" width="7.6640625" style="21" customWidth="1"/>
    <col min="7" max="7" width="11.6640625" style="37" customWidth="1"/>
    <col min="8" max="8" width="12.6640625" style="314" customWidth="1"/>
    <col min="9" max="9" width="11.33203125" style="1" customWidth="1"/>
    <col min="10" max="16384" width="9" style="1"/>
  </cols>
  <sheetData>
    <row r="1" spans="1:8">
      <c r="A1" s="309" t="s">
        <v>90</v>
      </c>
      <c r="B1" s="310"/>
      <c r="C1" s="311" t="s">
        <v>159</v>
      </c>
      <c r="D1" s="312"/>
      <c r="E1" s="313"/>
    </row>
    <row r="2" spans="1:8">
      <c r="A2" s="309"/>
      <c r="B2" s="310"/>
      <c r="C2" s="315" t="s">
        <v>160</v>
      </c>
      <c r="D2" s="312"/>
      <c r="E2" s="313"/>
    </row>
    <row r="3" spans="1:8" ht="11.25" customHeight="1">
      <c r="A3" s="316" t="s">
        <v>51</v>
      </c>
      <c r="B3" s="310"/>
      <c r="C3" s="317" t="s">
        <v>84</v>
      </c>
      <c r="D3" s="312"/>
      <c r="E3" s="313"/>
    </row>
    <row r="4" spans="1:8" ht="4.5" customHeight="1"/>
    <row r="5" spans="1:8" ht="12.75" customHeight="1">
      <c r="A5" s="606"/>
      <c r="B5" s="607"/>
      <c r="C5" s="607"/>
      <c r="D5" s="6"/>
      <c r="E5" s="32"/>
      <c r="F5" s="18"/>
      <c r="G5" s="38"/>
    </row>
    <row r="6" spans="1:8" ht="6.75" customHeight="1" thickBot="1"/>
    <row r="7" spans="1:8" s="3" customFormat="1" ht="40.5" customHeight="1" thickBot="1">
      <c r="A7" s="369" t="s">
        <v>74</v>
      </c>
      <c r="B7" s="370" t="s">
        <v>75</v>
      </c>
      <c r="C7" s="371" t="s">
        <v>62</v>
      </c>
      <c r="D7" s="372" t="s">
        <v>76</v>
      </c>
      <c r="E7" s="372" t="s">
        <v>43</v>
      </c>
      <c r="F7" s="372"/>
      <c r="G7" s="373"/>
      <c r="H7" s="318"/>
    </row>
    <row r="8" spans="1:8" ht="12.75" thickBot="1">
      <c r="A8" s="40"/>
      <c r="B8" s="40"/>
      <c r="C8" s="41"/>
      <c r="D8" s="42"/>
      <c r="E8" s="43"/>
      <c r="F8" s="44"/>
      <c r="G8" s="319"/>
    </row>
    <row r="9" spans="1:8" s="321" customFormat="1" ht="15" customHeight="1" thickBot="1">
      <c r="A9" s="374" t="s">
        <v>336</v>
      </c>
      <c r="B9" s="375"/>
      <c r="C9" s="376" t="s">
        <v>78</v>
      </c>
      <c r="D9" s="377"/>
      <c r="E9" s="378"/>
      <c r="F9" s="379"/>
      <c r="G9" s="380"/>
      <c r="H9" s="320"/>
    </row>
    <row r="10" spans="1:8" ht="12.95" customHeight="1">
      <c r="A10" s="322"/>
      <c r="B10" s="322"/>
      <c r="C10" s="274"/>
      <c r="D10" s="323"/>
      <c r="E10" s="294"/>
      <c r="F10" s="324"/>
      <c r="G10" s="325"/>
    </row>
    <row r="11" spans="1:8" s="327" customFormat="1" ht="12.95" customHeight="1">
      <c r="A11" s="322" t="s">
        <v>337</v>
      </c>
      <c r="B11" s="322"/>
      <c r="C11" s="326" t="s">
        <v>338</v>
      </c>
      <c r="D11" s="323"/>
      <c r="E11" s="294"/>
      <c r="F11" s="324"/>
      <c r="G11" s="325"/>
      <c r="H11" s="320"/>
    </row>
    <row r="12" spans="1:8" s="327" customFormat="1" ht="55.5" customHeight="1">
      <c r="A12" s="328"/>
      <c r="B12" s="322"/>
      <c r="C12" s="329" t="s">
        <v>339</v>
      </c>
      <c r="D12" s="330"/>
      <c r="E12" s="331"/>
      <c r="F12" s="332"/>
      <c r="G12" s="333"/>
      <c r="H12" s="320"/>
    </row>
    <row r="13" spans="1:8" s="327" customFormat="1" ht="12.95" customHeight="1">
      <c r="A13" s="183"/>
      <c r="B13" s="183"/>
      <c r="C13" s="334" t="s">
        <v>340</v>
      </c>
      <c r="D13" s="74" t="s">
        <v>341</v>
      </c>
      <c r="E13" s="361">
        <v>1</v>
      </c>
      <c r="F13" s="62"/>
      <c r="G13" s="570">
        <f>E13*F13</f>
        <v>0</v>
      </c>
      <c r="H13" s="320"/>
    </row>
    <row r="14" spans="1:8" s="327" customFormat="1" ht="12.95" customHeight="1">
      <c r="A14" s="183"/>
      <c r="B14" s="183"/>
      <c r="C14" s="334"/>
      <c r="D14" s="74"/>
      <c r="E14" s="361"/>
      <c r="F14" s="335"/>
      <c r="G14" s="63"/>
      <c r="H14" s="320"/>
    </row>
    <row r="15" spans="1:8" ht="12.95" customHeight="1">
      <c r="A15" s="381"/>
      <c r="B15" s="382"/>
      <c r="C15" s="383" t="s">
        <v>96</v>
      </c>
      <c r="D15" s="384"/>
      <c r="E15" s="385"/>
      <c r="F15" s="386"/>
      <c r="G15" s="573">
        <f>SUM(G13)</f>
        <v>0</v>
      </c>
    </row>
    <row r="16" spans="1:8" ht="12.75" thickBot="1">
      <c r="A16" s="336"/>
      <c r="B16" s="336"/>
      <c r="C16" s="337"/>
      <c r="D16" s="338"/>
      <c r="E16" s="339"/>
      <c r="F16" s="340"/>
      <c r="G16" s="341"/>
    </row>
    <row r="17" spans="1:9" ht="12.95" customHeight="1" thickBot="1">
      <c r="A17" s="374" t="s">
        <v>342</v>
      </c>
      <c r="B17" s="375"/>
      <c r="C17" s="376" t="s">
        <v>77</v>
      </c>
      <c r="D17" s="377"/>
      <c r="E17" s="378"/>
      <c r="F17" s="379"/>
      <c r="G17" s="380"/>
    </row>
    <row r="18" spans="1:9" s="327" customFormat="1" ht="12.95" customHeight="1">
      <c r="A18" s="322"/>
      <c r="B18" s="322"/>
      <c r="C18" s="342"/>
      <c r="D18" s="323"/>
      <c r="E18" s="294"/>
      <c r="F18" s="343"/>
      <c r="G18" s="325"/>
      <c r="H18" s="320"/>
    </row>
    <row r="19" spans="1:9" s="327" customFormat="1" ht="27.75" customHeight="1">
      <c r="A19" s="322" t="s">
        <v>343</v>
      </c>
      <c r="B19" s="322"/>
      <c r="C19" s="516" t="s">
        <v>344</v>
      </c>
      <c r="D19" s="517"/>
      <c r="E19" s="170"/>
      <c r="F19" s="518"/>
      <c r="G19" s="519"/>
      <c r="H19" s="320"/>
      <c r="I19" s="608"/>
    </row>
    <row r="20" spans="1:9" s="327" customFormat="1" ht="12.95" customHeight="1">
      <c r="A20" s="322"/>
      <c r="B20" s="322"/>
      <c r="C20" s="516" t="s">
        <v>345</v>
      </c>
      <c r="D20" s="517"/>
      <c r="E20" s="170"/>
      <c r="F20" s="518"/>
      <c r="G20" s="519"/>
      <c r="H20" s="320"/>
      <c r="I20" s="608"/>
    </row>
    <row r="21" spans="1:9" s="327" customFormat="1" ht="12.95" customHeight="1">
      <c r="A21" s="183"/>
      <c r="B21" s="183"/>
      <c r="C21" s="231" t="s">
        <v>346</v>
      </c>
      <c r="D21" s="137" t="s">
        <v>54</v>
      </c>
      <c r="E21" s="104">
        <v>1530</v>
      </c>
      <c r="F21" s="520"/>
      <c r="G21" s="570">
        <f>E21*F21</f>
        <v>0</v>
      </c>
      <c r="H21" s="320"/>
      <c r="I21" s="608"/>
    </row>
    <row r="22" spans="1:9" s="327" customFormat="1" ht="12.95" customHeight="1">
      <c r="A22" s="322"/>
      <c r="B22" s="322"/>
      <c r="C22" s="521"/>
      <c r="D22" s="517"/>
      <c r="E22" s="170"/>
      <c r="F22" s="522"/>
      <c r="G22" s="523"/>
      <c r="H22" s="320"/>
      <c r="I22" s="608"/>
    </row>
    <row r="23" spans="1:9" s="327" customFormat="1" ht="18.75" customHeight="1">
      <c r="A23" s="322" t="s">
        <v>347</v>
      </c>
      <c r="B23" s="322"/>
      <c r="C23" s="516" t="s">
        <v>348</v>
      </c>
      <c r="D23" s="524"/>
      <c r="E23" s="525"/>
      <c r="F23" s="522"/>
      <c r="G23" s="519"/>
      <c r="H23" s="320"/>
      <c r="I23" s="608"/>
    </row>
    <row r="24" spans="1:9" s="327" customFormat="1" ht="12.95" customHeight="1">
      <c r="A24" s="322"/>
      <c r="B24" s="322"/>
      <c r="C24" s="526" t="s">
        <v>349</v>
      </c>
      <c r="D24" s="517"/>
      <c r="E24" s="170"/>
      <c r="F24" s="522"/>
      <c r="G24" s="519"/>
      <c r="H24" s="320"/>
      <c r="I24" s="608"/>
    </row>
    <row r="25" spans="1:9" s="327" customFormat="1" ht="12.95" customHeight="1">
      <c r="A25" s="322"/>
      <c r="B25" s="322"/>
      <c r="C25" s="526" t="s">
        <v>350</v>
      </c>
      <c r="D25" s="517"/>
      <c r="E25" s="170"/>
      <c r="F25" s="522"/>
      <c r="G25" s="519"/>
      <c r="H25" s="320"/>
      <c r="I25" s="608"/>
    </row>
    <row r="26" spans="1:9" s="327" customFormat="1" ht="12.95" customHeight="1">
      <c r="A26" s="183"/>
      <c r="B26" s="183"/>
      <c r="C26" s="115"/>
      <c r="D26" s="137" t="s">
        <v>54</v>
      </c>
      <c r="E26" s="104">
        <v>1760</v>
      </c>
      <c r="F26" s="520"/>
      <c r="G26" s="570">
        <f t="shared" ref="G26" si="0">E26*F26</f>
        <v>0</v>
      </c>
      <c r="H26" s="320"/>
      <c r="I26" s="608"/>
    </row>
    <row r="27" spans="1:9" s="327" customFormat="1" ht="12.95" customHeight="1">
      <c r="A27" s="322"/>
      <c r="B27" s="336"/>
      <c r="C27" s="527"/>
      <c r="D27" s="517"/>
      <c r="E27" s="170"/>
      <c r="F27" s="522"/>
      <c r="G27" s="519"/>
      <c r="H27" s="320"/>
      <c r="I27" s="608"/>
    </row>
    <row r="28" spans="1:9" s="327" customFormat="1" ht="20.25" customHeight="1">
      <c r="A28" s="322" t="s">
        <v>351</v>
      </c>
      <c r="B28" s="322"/>
      <c r="C28" s="527" t="s">
        <v>352</v>
      </c>
      <c r="D28" s="517"/>
      <c r="E28" s="170"/>
      <c r="F28" s="522"/>
      <c r="G28" s="519"/>
      <c r="H28" s="320"/>
      <c r="I28" s="608"/>
    </row>
    <row r="29" spans="1:9" ht="12.95" customHeight="1">
      <c r="A29" s="183"/>
      <c r="B29" s="346"/>
      <c r="C29" s="115" t="s">
        <v>353</v>
      </c>
      <c r="D29" s="137" t="s">
        <v>55</v>
      </c>
      <c r="E29" s="104">
        <v>15300</v>
      </c>
      <c r="F29" s="528"/>
      <c r="G29" s="570">
        <f>E29*F29</f>
        <v>0</v>
      </c>
      <c r="I29" s="608"/>
    </row>
    <row r="30" spans="1:9" ht="12.95" customHeight="1">
      <c r="A30" s="183"/>
      <c r="B30" s="346"/>
      <c r="C30" s="192"/>
      <c r="D30" s="74"/>
      <c r="E30" s="132"/>
      <c r="F30" s="507"/>
      <c r="G30" s="63"/>
    </row>
    <row r="31" spans="1:9" ht="12.95" customHeight="1">
      <c r="A31" s="381"/>
      <c r="B31" s="382"/>
      <c r="C31" s="383" t="s">
        <v>354</v>
      </c>
      <c r="D31" s="384"/>
      <c r="E31" s="385"/>
      <c r="F31" s="386"/>
      <c r="G31" s="573">
        <f>SUM(G19:G29)</f>
        <v>0</v>
      </c>
    </row>
    <row r="32" spans="1:9" ht="12.95" customHeight="1" thickBot="1">
      <c r="A32" s="322"/>
      <c r="B32" s="347"/>
      <c r="C32" s="274"/>
      <c r="D32" s="323"/>
      <c r="E32" s="294"/>
      <c r="F32" s="348"/>
      <c r="G32" s="344"/>
    </row>
    <row r="33" spans="1:8" ht="12.75" customHeight="1" thickBot="1">
      <c r="A33" s="374" t="s">
        <v>355</v>
      </c>
      <c r="B33" s="375"/>
      <c r="C33" s="376" t="s">
        <v>356</v>
      </c>
      <c r="D33" s="377"/>
      <c r="E33" s="378"/>
      <c r="F33" s="379"/>
      <c r="G33" s="380"/>
    </row>
    <row r="34" spans="1:8" s="321" customFormat="1" ht="17.25" customHeight="1">
      <c r="A34" s="55"/>
      <c r="B34" s="349"/>
      <c r="C34" s="292"/>
      <c r="D34" s="323"/>
      <c r="E34" s="294"/>
      <c r="F34" s="348"/>
      <c r="G34" s="344"/>
      <c r="H34" s="320"/>
    </row>
    <row r="35" spans="1:8" ht="12.95" customHeight="1">
      <c r="A35" s="55" t="s">
        <v>357</v>
      </c>
      <c r="B35" s="349"/>
      <c r="C35" s="274" t="s">
        <v>358</v>
      </c>
      <c r="D35" s="323"/>
      <c r="E35" s="294"/>
      <c r="F35" s="348"/>
      <c r="G35" s="344"/>
    </row>
    <row r="36" spans="1:8" ht="12.95" customHeight="1">
      <c r="A36" s="55"/>
      <c r="B36" s="349"/>
      <c r="C36" s="274" t="s">
        <v>359</v>
      </c>
      <c r="D36" s="323"/>
      <c r="E36" s="294"/>
      <c r="F36" s="348"/>
      <c r="G36" s="344"/>
    </row>
    <row r="37" spans="1:8" ht="24.95" customHeight="1">
      <c r="A37" s="55"/>
      <c r="B37" s="349"/>
      <c r="C37" s="274" t="s">
        <v>360</v>
      </c>
      <c r="D37" s="323"/>
      <c r="E37" s="294"/>
      <c r="F37" s="348"/>
      <c r="G37" s="344"/>
    </row>
    <row r="38" spans="1:8" ht="24.95" customHeight="1">
      <c r="A38" s="55"/>
      <c r="B38" s="349" t="s">
        <v>361</v>
      </c>
      <c r="C38" s="274" t="s">
        <v>362</v>
      </c>
      <c r="D38" s="323"/>
      <c r="E38" s="294"/>
      <c r="F38" s="348"/>
      <c r="G38" s="344"/>
    </row>
    <row r="39" spans="1:8" ht="12.95" customHeight="1">
      <c r="A39" s="55"/>
      <c r="B39" s="349"/>
      <c r="C39" s="274" t="s">
        <v>363</v>
      </c>
      <c r="D39" s="323"/>
      <c r="E39" s="294"/>
      <c r="F39" s="348"/>
      <c r="G39" s="344"/>
    </row>
    <row r="40" spans="1:8" s="327" customFormat="1" ht="21" customHeight="1">
      <c r="A40" s="60"/>
      <c r="B40" s="96"/>
      <c r="C40" s="192" t="s">
        <v>474</v>
      </c>
      <c r="D40" s="74" t="s">
        <v>63</v>
      </c>
      <c r="E40" s="361">
        <v>530</v>
      </c>
      <c r="F40" s="62"/>
      <c r="G40" s="570">
        <f t="shared" ref="G40" si="1">E40*F40</f>
        <v>0</v>
      </c>
      <c r="H40" s="320"/>
    </row>
    <row r="41" spans="1:8" s="327" customFormat="1" ht="12.95" customHeight="1">
      <c r="A41" s="55"/>
      <c r="B41" s="125"/>
      <c r="C41" s="274"/>
      <c r="D41" s="323"/>
      <c r="E41" s="294"/>
      <c r="F41" s="324"/>
      <c r="G41" s="325"/>
      <c r="H41" s="320"/>
    </row>
    <row r="42" spans="1:8" s="327" customFormat="1" ht="12.95" customHeight="1">
      <c r="A42" s="55" t="s">
        <v>364</v>
      </c>
      <c r="B42" s="349"/>
      <c r="C42" s="274" t="s">
        <v>365</v>
      </c>
      <c r="D42" s="323"/>
      <c r="E42" s="294"/>
      <c r="F42" s="348"/>
      <c r="G42" s="344"/>
      <c r="H42" s="320"/>
    </row>
    <row r="43" spans="1:8" s="327" customFormat="1" ht="12.95" customHeight="1">
      <c r="A43" s="55"/>
      <c r="B43" s="349"/>
      <c r="C43" s="274" t="s">
        <v>366</v>
      </c>
      <c r="D43" s="323"/>
      <c r="E43" s="294"/>
      <c r="F43" s="348"/>
      <c r="G43" s="344"/>
      <c r="H43" s="320"/>
    </row>
    <row r="44" spans="1:8" s="327" customFormat="1" ht="24.95" customHeight="1">
      <c r="A44" s="55"/>
      <c r="B44" s="349"/>
      <c r="C44" s="274" t="s">
        <v>367</v>
      </c>
      <c r="D44" s="323"/>
      <c r="E44" s="294"/>
      <c r="F44" s="348"/>
      <c r="G44" s="344"/>
      <c r="H44" s="320"/>
    </row>
    <row r="45" spans="1:8" s="327" customFormat="1" ht="12.95" customHeight="1">
      <c r="A45" s="55"/>
      <c r="B45" s="349"/>
      <c r="C45" s="274"/>
      <c r="D45" s="323"/>
      <c r="E45" s="294"/>
      <c r="F45" s="348"/>
      <c r="G45" s="344"/>
      <c r="H45" s="320"/>
    </row>
    <row r="46" spans="1:8" s="327" customFormat="1" ht="12.95" customHeight="1">
      <c r="A46" s="55"/>
      <c r="B46" s="349" t="s">
        <v>361</v>
      </c>
      <c r="C46" s="274" t="s">
        <v>368</v>
      </c>
      <c r="D46" s="323"/>
      <c r="E46" s="294"/>
      <c r="F46" s="348"/>
      <c r="G46" s="344"/>
      <c r="H46" s="320"/>
    </row>
    <row r="47" spans="1:8" s="327" customFormat="1" ht="24.95" customHeight="1">
      <c r="A47" s="55"/>
      <c r="B47" s="349"/>
      <c r="C47" s="350" t="s">
        <v>369</v>
      </c>
      <c r="D47" s="323"/>
      <c r="E47" s="294"/>
      <c r="F47" s="348"/>
      <c r="G47" s="344"/>
      <c r="H47" s="320"/>
    </row>
    <row r="48" spans="1:8" s="327" customFormat="1" ht="12.95" customHeight="1">
      <c r="A48" s="55"/>
      <c r="B48" s="125"/>
      <c r="C48" s="274"/>
      <c r="D48" s="323"/>
      <c r="E48" s="294"/>
      <c r="F48" s="324"/>
      <c r="G48" s="344"/>
      <c r="H48" s="320"/>
    </row>
    <row r="49" spans="1:9" s="327" customFormat="1" ht="12.95" customHeight="1">
      <c r="A49" s="322"/>
      <c r="B49" s="351"/>
      <c r="C49" s="297" t="s">
        <v>370</v>
      </c>
      <c r="D49" s="323" t="s">
        <v>63</v>
      </c>
      <c r="E49" s="433">
        <v>94</v>
      </c>
      <c r="F49" s="324"/>
      <c r="G49" s="571">
        <f t="shared" ref="G49:G54" si="2">E49*F49</f>
        <v>0</v>
      </c>
      <c r="H49" s="320"/>
      <c r="I49" s="352"/>
    </row>
    <row r="50" spans="1:9" s="327" customFormat="1" ht="12.95" customHeight="1">
      <c r="A50" s="125"/>
      <c r="B50" s="125"/>
      <c r="C50" s="297" t="s">
        <v>371</v>
      </c>
      <c r="D50" s="323" t="s">
        <v>63</v>
      </c>
      <c r="E50" s="433">
        <v>57</v>
      </c>
      <c r="F50" s="324"/>
      <c r="G50" s="571">
        <f t="shared" si="2"/>
        <v>0</v>
      </c>
      <c r="H50" s="320"/>
    </row>
    <row r="51" spans="1:9" s="327" customFormat="1" ht="12.95" customHeight="1">
      <c r="A51" s="125"/>
      <c r="B51" s="125"/>
      <c r="C51" s="297" t="s">
        <v>372</v>
      </c>
      <c r="D51" s="323" t="s">
        <v>63</v>
      </c>
      <c r="E51" s="433">
        <v>100</v>
      </c>
      <c r="F51" s="324"/>
      <c r="G51" s="571">
        <f t="shared" si="2"/>
        <v>0</v>
      </c>
      <c r="H51" s="320"/>
    </row>
    <row r="52" spans="1:9" s="327" customFormat="1" ht="12.95" customHeight="1">
      <c r="A52" s="125"/>
      <c r="B52" s="125"/>
      <c r="C52" s="353" t="s">
        <v>373</v>
      </c>
      <c r="D52" s="323" t="s">
        <v>63</v>
      </c>
      <c r="E52" s="433">
        <v>80</v>
      </c>
      <c r="F52" s="324"/>
      <c r="G52" s="571">
        <f t="shared" si="2"/>
        <v>0</v>
      </c>
      <c r="H52" s="320"/>
    </row>
    <row r="53" spans="1:9" s="327" customFormat="1" ht="12.95" customHeight="1">
      <c r="A53" s="125"/>
      <c r="B53" s="125"/>
      <c r="C53" s="353" t="s">
        <v>374</v>
      </c>
      <c r="D53" s="323" t="s">
        <v>63</v>
      </c>
      <c r="E53" s="433">
        <v>90</v>
      </c>
      <c r="F53" s="324"/>
      <c r="G53" s="571">
        <f t="shared" si="2"/>
        <v>0</v>
      </c>
      <c r="H53" s="320"/>
    </row>
    <row r="54" spans="1:9" s="327" customFormat="1" ht="12.95" customHeight="1">
      <c r="A54" s="96"/>
      <c r="B54" s="96"/>
      <c r="C54" s="508" t="s">
        <v>375</v>
      </c>
      <c r="D54" s="74" t="s">
        <v>63</v>
      </c>
      <c r="E54" s="361">
        <v>109</v>
      </c>
      <c r="F54" s="62"/>
      <c r="G54" s="570">
        <f t="shared" si="2"/>
        <v>0</v>
      </c>
      <c r="H54" s="320"/>
    </row>
    <row r="55" spans="1:9" s="327" customFormat="1" ht="12.95" customHeight="1">
      <c r="A55" s="125"/>
      <c r="B55" s="125"/>
      <c r="C55" s="354"/>
      <c r="D55" s="355"/>
      <c r="E55" s="339"/>
      <c r="F55" s="356"/>
      <c r="G55" s="341"/>
      <c r="H55" s="320"/>
    </row>
    <row r="56" spans="1:9" ht="12.95" customHeight="1">
      <c r="A56" s="55" t="s">
        <v>376</v>
      </c>
      <c r="B56" s="322"/>
      <c r="C56" s="328" t="s">
        <v>377</v>
      </c>
      <c r="D56" s="357"/>
      <c r="E56" s="294"/>
      <c r="F56" s="358"/>
      <c r="G56" s="325"/>
    </row>
    <row r="57" spans="1:9" ht="24.95" customHeight="1">
      <c r="A57" s="55"/>
      <c r="B57" s="55"/>
      <c r="C57" s="353" t="s">
        <v>378</v>
      </c>
      <c r="D57" s="323"/>
      <c r="E57" s="294"/>
      <c r="F57" s="358"/>
      <c r="G57" s="325"/>
      <c r="I57" s="359"/>
    </row>
    <row r="58" spans="1:9" ht="12.95" customHeight="1">
      <c r="A58" s="55"/>
      <c r="B58" s="55"/>
      <c r="C58" s="328" t="s">
        <v>379</v>
      </c>
      <c r="D58" s="323"/>
      <c r="E58" s="294"/>
      <c r="F58" s="358"/>
      <c r="G58" s="325"/>
      <c r="I58" s="359"/>
    </row>
    <row r="59" spans="1:9" ht="12.95" customHeight="1">
      <c r="A59" s="55"/>
      <c r="B59" s="55"/>
      <c r="C59" s="345"/>
      <c r="D59" s="323"/>
      <c r="E59" s="294"/>
      <c r="F59" s="358"/>
      <c r="G59" s="325"/>
      <c r="I59" s="359"/>
    </row>
    <row r="60" spans="1:9" ht="12.95" customHeight="1">
      <c r="A60" s="322"/>
      <c r="B60" s="351"/>
      <c r="C60" s="328" t="s">
        <v>380</v>
      </c>
      <c r="D60" s="323"/>
      <c r="E60" s="294"/>
      <c r="F60" s="324"/>
      <c r="G60" s="344"/>
      <c r="I60" s="359"/>
    </row>
    <row r="61" spans="1:9" ht="12.95" customHeight="1">
      <c r="A61" s="322"/>
      <c r="B61" s="351"/>
      <c r="C61" s="328" t="s">
        <v>381</v>
      </c>
      <c r="D61" s="323"/>
      <c r="E61" s="294"/>
      <c r="F61" s="324"/>
      <c r="G61" s="344"/>
      <c r="I61" s="352"/>
    </row>
    <row r="62" spans="1:9" ht="12.95" customHeight="1">
      <c r="A62" s="322"/>
      <c r="B62" s="351"/>
      <c r="C62" s="328" t="s">
        <v>382</v>
      </c>
      <c r="D62" s="323"/>
      <c r="E62" s="294"/>
      <c r="F62" s="324"/>
      <c r="G62" s="344"/>
      <c r="I62" s="352"/>
    </row>
    <row r="63" spans="1:9" ht="12.95" customHeight="1">
      <c r="A63" s="322"/>
      <c r="B63" s="351"/>
      <c r="C63" s="328" t="s">
        <v>383</v>
      </c>
      <c r="D63" s="323"/>
      <c r="E63" s="294"/>
      <c r="F63" s="324"/>
      <c r="G63" s="344"/>
      <c r="I63" s="352"/>
    </row>
    <row r="64" spans="1:9" ht="12.95" customHeight="1">
      <c r="A64" s="322"/>
      <c r="B64" s="351"/>
      <c r="C64" s="328" t="s">
        <v>384</v>
      </c>
      <c r="D64" s="323"/>
      <c r="E64" s="294"/>
      <c r="F64" s="324"/>
      <c r="G64" s="344"/>
      <c r="I64" s="352"/>
    </row>
    <row r="65" spans="1:9" ht="12.95" customHeight="1">
      <c r="A65" s="183"/>
      <c r="B65" s="102"/>
      <c r="C65" s="360"/>
      <c r="D65" s="74" t="s">
        <v>55</v>
      </c>
      <c r="E65" s="361">
        <v>15300</v>
      </c>
      <c r="F65" s="62"/>
      <c r="G65" s="570">
        <f>E65*F65</f>
        <v>0</v>
      </c>
      <c r="I65" s="352"/>
    </row>
    <row r="66" spans="1:9" ht="12.95" customHeight="1">
      <c r="A66" s="183"/>
      <c r="B66" s="102"/>
      <c r="C66" s="360"/>
      <c r="D66" s="74"/>
      <c r="E66" s="132"/>
      <c r="F66" s="62"/>
      <c r="G66" s="63"/>
      <c r="I66" s="352"/>
    </row>
    <row r="67" spans="1:9" ht="12.95" customHeight="1">
      <c r="A67" s="381"/>
      <c r="B67" s="382"/>
      <c r="C67" s="383" t="s">
        <v>385</v>
      </c>
      <c r="D67" s="384"/>
      <c r="E67" s="385"/>
      <c r="F67" s="386"/>
      <c r="G67" s="573">
        <f>SUM(G40:G65)</f>
        <v>0</v>
      </c>
    </row>
    <row r="68" spans="1:9" ht="12.95" customHeight="1">
      <c r="A68" s="55"/>
      <c r="B68" s="351"/>
      <c r="C68" s="328"/>
      <c r="D68" s="323"/>
      <c r="E68" s="294"/>
      <c r="F68" s="324"/>
      <c r="G68" s="325"/>
    </row>
    <row r="69" spans="1:9">
      <c r="A69" s="362"/>
      <c r="B69" s="362"/>
      <c r="C69" s="363"/>
      <c r="D69" s="364"/>
      <c r="F69" s="365"/>
    </row>
  </sheetData>
  <mergeCells count="2">
    <mergeCell ref="A5:C5"/>
    <mergeCell ref="I19:I29"/>
  </mergeCells>
  <printOptions horizontalCentered="1"/>
  <pageMargins left="0.78740157480314965" right="0.39370078740157483" top="0.39370078740157483" bottom="0.59055118110236227" header="0.39370078740157483" footer="0.19685039370078741"/>
  <pageSetup paperSize="9" scale="83" orientation="portrait" r:id="rId1"/>
  <headerFooter alignWithMargins="0">
    <oddHeader xml:space="preserve">&amp;L&amp;"Arial,Uobičajeno"&amp;7
</oddHeader>
    <oddFooter>&amp;L&amp;10Rencon d.o.o.</oddFooter>
  </headerFooter>
  <rowBreaks count="2" manualBreakCount="2">
    <brk id="31" max="6" man="1"/>
    <brk id="55"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8</vt:i4>
      </vt:variant>
    </vt:vector>
  </HeadingPairs>
  <TitlesOfParts>
    <vt:vector size="11" baseType="lpstr">
      <vt:lpstr>Građevinski projekt-PROMETNICE</vt:lpstr>
      <vt:lpstr>Elektrotehnički projekt- JR</vt:lpstr>
      <vt:lpstr>Projekt krajobraznog uređenja</vt:lpstr>
      <vt:lpstr>'Elektrotehnički projekt- JR'!Excel_BuiltIn_Print_Area</vt:lpstr>
      <vt:lpstr>'Elektrotehnički projekt- JR'!Excel_BuiltIn_Print_Titles</vt:lpstr>
      <vt:lpstr>'Elektrotehnički projekt- JR'!Ispis_naslova</vt:lpstr>
      <vt:lpstr>'Građevinski projekt-PROMETNICE'!Ispis_naslova</vt:lpstr>
      <vt:lpstr>'Projekt krajobraznog uređenja'!Ispis_naslova</vt:lpstr>
      <vt:lpstr>'Elektrotehnički projekt- JR'!Podrucje_ispisa</vt:lpstr>
      <vt:lpstr>'Građevinski projekt-PROMETNICE'!Podrucje_ispisa</vt:lpstr>
      <vt:lpstr>'Projekt krajobraznog uređenja'!Podrucje_ispisa</vt:lpstr>
    </vt:vector>
  </TitlesOfParts>
  <Company>RenCon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TROŠKOVNIK</dc:title>
  <dc:subject>BAJAKOVO</dc:subject>
  <dc:creator>Tomislav Marukić</dc:creator>
  <cp:lastModifiedBy>Krunoslav Štimac</cp:lastModifiedBy>
  <cp:lastPrinted>2020-07-24T06:12:34Z</cp:lastPrinted>
  <dcterms:created xsi:type="dcterms:W3CDTF">1997-05-14T10:58:24Z</dcterms:created>
  <dcterms:modified xsi:type="dcterms:W3CDTF">2020-07-24T10:28:46Z</dcterms:modified>
</cp:coreProperties>
</file>