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EJAN\Desktop\"/>
    </mc:Choice>
  </mc:AlternateContent>
  <bookViews>
    <workbookView xWindow="0" yWindow="0" windowWidth="20490" windowHeight="7905" activeTab="2"/>
  </bookViews>
  <sheets>
    <sheet name="GR. OBR. RADOVI" sheetId="1" r:id="rId1"/>
    <sheet name="STROJARSKI" sheetId="4" r:id="rId2"/>
    <sheet name="UKUPNO" sheetId="3" r:id="rId3"/>
  </sheets>
  <definedNames>
    <definedName name="_xlnm.Print_Area" localSheetId="0">'GR. OBR. RADOVI'!$A$1:$F$364</definedName>
  </definedNames>
  <calcPr calcId="162913"/>
</workbook>
</file>

<file path=xl/calcChain.xml><?xml version="1.0" encoding="utf-8"?>
<calcChain xmlns="http://schemas.openxmlformats.org/spreadsheetml/2006/main">
  <c r="F371" i="4" l="1"/>
  <c r="F369" i="4"/>
  <c r="F368" i="4"/>
  <c r="F367" i="4"/>
  <c r="F366" i="4"/>
  <c r="F365" i="4"/>
  <c r="F364" i="4"/>
  <c r="F363" i="4"/>
  <c r="F360" i="4"/>
  <c r="F357" i="4"/>
  <c r="F354" i="4"/>
  <c r="F348" i="4"/>
  <c r="F345" i="4"/>
  <c r="F340" i="4"/>
  <c r="F338" i="4"/>
  <c r="F336" i="4"/>
  <c r="F329" i="4"/>
  <c r="F324" i="4"/>
  <c r="F319" i="4"/>
  <c r="F309" i="4"/>
  <c r="F307" i="4"/>
  <c r="F304" i="4"/>
  <c r="F299" i="4"/>
  <c r="F298" i="4"/>
  <c r="F287" i="4"/>
  <c r="F285" i="4"/>
  <c r="F283" i="4"/>
  <c r="F280" i="4"/>
  <c r="F277" i="4"/>
  <c r="F274" i="4"/>
  <c r="F271" i="4"/>
  <c r="F268" i="4"/>
  <c r="F265" i="4"/>
  <c r="F264" i="4"/>
  <c r="F263" i="4"/>
  <c r="F262" i="4"/>
  <c r="F289" i="4" s="1"/>
  <c r="F380" i="4" s="1"/>
  <c r="F248" i="4"/>
  <c r="F251" i="4" s="1"/>
  <c r="F242" i="4"/>
  <c r="F237" i="4"/>
  <c r="F233" i="4"/>
  <c r="F229" i="4"/>
  <c r="F224" i="4"/>
  <c r="F218" i="4"/>
  <c r="F214" i="4"/>
  <c r="F209" i="4"/>
  <c r="F206" i="4"/>
  <c r="F203" i="4"/>
  <c r="F200" i="4"/>
  <c r="F196" i="4"/>
  <c r="F192" i="4"/>
  <c r="F190" i="4"/>
  <c r="F188" i="4"/>
  <c r="F185" i="4"/>
  <c r="F180" i="4"/>
  <c r="F175" i="4"/>
  <c r="F170" i="4"/>
  <c r="F168" i="4"/>
  <c r="F165" i="4"/>
  <c r="F162" i="4"/>
  <c r="F160" i="4"/>
  <c r="F159" i="4"/>
  <c r="F154" i="4"/>
  <c r="F153" i="4"/>
  <c r="F148" i="4"/>
  <c r="F147" i="4"/>
  <c r="F144" i="4"/>
  <c r="F143" i="4"/>
  <c r="F142" i="4"/>
  <c r="F141" i="4"/>
  <c r="F140" i="4"/>
  <c r="F136" i="4"/>
  <c r="F135" i="4"/>
  <c r="F134" i="4"/>
  <c r="F133" i="4"/>
  <c r="F132" i="4"/>
  <c r="F126" i="4"/>
  <c r="F123" i="4"/>
  <c r="F116" i="4"/>
  <c r="F112" i="4"/>
  <c r="F106" i="4"/>
  <c r="F100" i="4"/>
  <c r="F97" i="4"/>
  <c r="F90" i="4"/>
  <c r="F81" i="4"/>
  <c r="F75" i="4"/>
  <c r="F58" i="4"/>
  <c r="F55" i="4"/>
  <c r="F50" i="4"/>
  <c r="F46" i="4"/>
  <c r="F38" i="4"/>
  <c r="F37" i="4"/>
  <c r="F35" i="4"/>
  <c r="F34" i="4"/>
  <c r="F33" i="4"/>
  <c r="F29" i="4"/>
  <c r="F26" i="4"/>
  <c r="F21" i="4"/>
  <c r="F17" i="4"/>
  <c r="F16" i="4"/>
  <c r="F374" i="4" l="1"/>
  <c r="F381" i="4" s="1"/>
  <c r="F244" i="4"/>
  <c r="F60" i="4"/>
  <c r="F253" i="4" l="1"/>
  <c r="F379" i="4" s="1"/>
  <c r="F383" i="4" s="1"/>
  <c r="F387" i="4" s="1"/>
  <c r="F385" i="4" s="1"/>
  <c r="F112" i="1"/>
  <c r="F109" i="1"/>
  <c r="F105" i="1"/>
  <c r="F104" i="1"/>
  <c r="F100" i="1"/>
  <c r="F99" i="1"/>
  <c r="F98" i="1"/>
  <c r="F97" i="1"/>
  <c r="F93" i="1"/>
  <c r="C114" i="1" l="1"/>
  <c r="F322" i="1"/>
  <c r="F314" i="1"/>
  <c r="C351" i="1" l="1"/>
  <c r="F345" i="1"/>
  <c r="F225" i="1"/>
  <c r="F148" i="1"/>
  <c r="F245" i="1"/>
  <c r="F210" i="1"/>
  <c r="F211" i="1"/>
  <c r="F212" i="1"/>
  <c r="F213" i="1"/>
  <c r="F214" i="1"/>
  <c r="F215" i="1"/>
  <c r="F216" i="1"/>
  <c r="F217" i="1"/>
  <c r="F218" i="1"/>
  <c r="F219" i="1"/>
  <c r="F220" i="1"/>
  <c r="F221" i="1"/>
  <c r="F222" i="1"/>
  <c r="F184" i="1"/>
  <c r="F182" i="1"/>
  <c r="F183" i="1"/>
  <c r="F185" i="1"/>
  <c r="F186" i="1"/>
  <c r="F187" i="1"/>
  <c r="F188" i="1"/>
  <c r="F189" i="1"/>
  <c r="F190" i="1"/>
  <c r="F191" i="1"/>
  <c r="F192" i="1"/>
  <c r="F193" i="1"/>
  <c r="F194" i="1"/>
  <c r="F195" i="1"/>
  <c r="F196" i="1"/>
  <c r="F147" i="1"/>
  <c r="F149" i="1" l="1"/>
  <c r="F146" i="1"/>
  <c r="F76" i="1" l="1"/>
  <c r="F299" i="1" l="1"/>
  <c r="F298" i="1"/>
  <c r="F286" i="1"/>
  <c r="F289" i="1"/>
  <c r="F288" i="1"/>
  <c r="F287" i="1"/>
  <c r="F278" i="1"/>
  <c r="F276" i="1"/>
  <c r="F277" i="1"/>
  <c r="F274" i="1"/>
  <c r="F275" i="1"/>
  <c r="F265" i="1"/>
  <c r="F264" i="1"/>
  <c r="F263" i="1"/>
  <c r="F256" i="1"/>
  <c r="F254" i="1"/>
  <c r="F243" i="1"/>
  <c r="F50" i="1"/>
  <c r="F79" i="1" l="1"/>
  <c r="F44" i="1"/>
  <c r="F152" i="1" l="1"/>
  <c r="C3" i="3" l="1"/>
  <c r="F151" i="1"/>
  <c r="F153" i="1"/>
  <c r="F154" i="1"/>
  <c r="F155" i="1"/>
  <c r="F343" i="1" l="1"/>
  <c r="F158" i="1" l="1"/>
  <c r="F41" i="1"/>
  <c r="F332" i="1"/>
  <c r="F328" i="1"/>
  <c r="F84" i="1"/>
  <c r="F85" i="1"/>
  <c r="F255" i="1" l="1"/>
  <c r="F72" i="1" l="1"/>
  <c r="F71" i="1"/>
  <c r="F202" i="1"/>
  <c r="F207" i="1"/>
  <c r="F204" i="1"/>
  <c r="F203" i="1"/>
  <c r="F181" i="1"/>
  <c r="F172" i="1"/>
  <c r="F169" i="1"/>
  <c r="F75" i="1" l="1"/>
  <c r="F83" i="1"/>
  <c r="F68" i="1"/>
  <c r="F247" i="1" l="1"/>
  <c r="F246" i="1"/>
  <c r="F244" i="1"/>
  <c r="C301" i="1" l="1"/>
  <c r="C354" i="1" s="1"/>
  <c r="F325" i="1" l="1"/>
  <c r="F317" i="1" l="1"/>
  <c r="F311" i="1"/>
  <c r="F62" i="1" l="1"/>
  <c r="F56" i="1"/>
  <c r="F40" i="1" l="1"/>
  <c r="F38" i="1"/>
  <c r="F230" i="1" l="1"/>
  <c r="F209" i="1"/>
  <c r="F145" i="1" l="1"/>
  <c r="F27" i="1" l="1"/>
  <c r="F150" i="1" l="1"/>
  <c r="F47" i="1" l="1"/>
  <c r="F329" i="1" l="1"/>
  <c r="F206" i="1"/>
  <c r="F208" i="1"/>
  <c r="F205" i="1"/>
  <c r="C334" i="1" l="1"/>
  <c r="C355" i="1" s="1"/>
  <c r="F166" i="1"/>
  <c r="F39" i="1"/>
  <c r="F33" i="1"/>
  <c r="F30" i="1"/>
  <c r="F228" i="1" l="1"/>
  <c r="F178" i="1"/>
  <c r="F175" i="1"/>
  <c r="C232" i="1" l="1"/>
  <c r="C353" i="1" s="1"/>
  <c r="C347" i="1"/>
  <c r="C356" i="1" s="1"/>
  <c r="C160" i="1" l="1"/>
  <c r="F82" i="1"/>
  <c r="F65" i="1"/>
  <c r="F59" i="1"/>
  <c r="F53" i="1"/>
  <c r="F37" i="1"/>
  <c r="F36" i="1"/>
  <c r="F23" i="1"/>
  <c r="C87" i="1" l="1"/>
  <c r="C350" i="1" s="1"/>
  <c r="C352" i="1"/>
  <c r="C357" i="1" l="1"/>
  <c r="C2" i="3" l="1"/>
  <c r="C4" i="3" s="1"/>
  <c r="C5" i="3" s="1"/>
  <c r="C6" i="3" s="1"/>
  <c r="C358" i="1"/>
  <c r="C359" i="1" s="1"/>
</calcChain>
</file>

<file path=xl/sharedStrings.xml><?xml version="1.0" encoding="utf-8"?>
<sst xmlns="http://schemas.openxmlformats.org/spreadsheetml/2006/main" count="934" uniqueCount="618">
  <si>
    <t>TROŠKOVNIK GRAĐEVINSKO-OBRTNIČKIH RADOVA</t>
  </si>
  <si>
    <t>komplet</t>
  </si>
  <si>
    <t>kom</t>
  </si>
  <si>
    <t>FASADERSKI RADOVI</t>
  </si>
  <si>
    <t>1.1.</t>
  </si>
  <si>
    <t>1.2.</t>
  </si>
  <si>
    <t>1.3.</t>
  </si>
  <si>
    <t>1.4.</t>
  </si>
  <si>
    <t>1.5.</t>
  </si>
  <si>
    <t>1.6.</t>
  </si>
  <si>
    <t>1.12.</t>
  </si>
  <si>
    <t>1.13.</t>
  </si>
  <si>
    <t>m'</t>
  </si>
  <si>
    <r>
      <t>m</t>
    </r>
    <r>
      <rPr>
        <vertAlign val="superscript"/>
        <sz val="11"/>
        <color theme="1"/>
        <rFont val="Calibri"/>
        <family val="2"/>
        <charset val="238"/>
        <scheme val="minor"/>
      </rPr>
      <t>2</t>
    </r>
  </si>
  <si>
    <t>1.7.</t>
  </si>
  <si>
    <t>OPĆE NAPOMENE</t>
  </si>
  <si>
    <t>1.</t>
  </si>
  <si>
    <t>PRIPREMNO-ZAVRŠNI RADOVI, RUŠENJA I DEMONTAŽE</t>
  </si>
  <si>
    <t>PRIPREMNO-ZAVRŠNI RADOVI, RADOVI RUŠENJA I DEMONTAŽE</t>
  </si>
  <si>
    <t>Jedinica 
mjere 
(JM)</t>
  </si>
  <si>
    <t>Količina
(kol)</t>
  </si>
  <si>
    <t>Jedinična cijena
(JC)</t>
  </si>
  <si>
    <t xml:space="preserve">Doprema, postava, skidanje i otprema cijevne fasadne skele. Skelu izvesti prema postojećim HTZ propisima i u svemu kako je opisano u općim uvjetima. Radna platforma će se izvesti od mosnica debljine 48 mm i širine 25 cm. Oko radnih platformi postavlja se zaštitna ograda visine 1 m koja se sastoji od čeličnog rukohvata i ispune od čeličnih mreža. U podnožju ograde uz radnu platformu postaviti vertikalno mosnicu visine 20 cm. U jediničnu cijenu uključiti i zaštitni zastor od jutenih ili plastičnih traka, koje se postavljaju s vanjske strane skele po cijeloj površini radi sprječavanja odavanja prašine u okoliš i zaštite od insolacije tokom izvođenja toplinske izolacije fasade i razne pristojbe. Skelu je potrebno osigurati od prevrtanja sidrenjem u objekt, a od udara groma uzemljenjem. Potrebno je izvesti pomoćne željezne ili drvene ljestve ‐ penjalice u svrhu osiguranja vertikalne komunikacije po skeli. Prije izvedbe skele izvođač je dužan izraditi statički proračun skele, što je u cijeni stavke. Cijena uključuje i amortizaciju skele. Nakon demontaže skele potrebno je sanirati sidrena mjesta na objektu bez vidljivih tragova odabranim fasadnim sustavom. </t>
  </si>
  <si>
    <t>Ukupna 
cijena</t>
  </si>
  <si>
    <t xml:space="preserve">Izrada zaštitne metalne transparentne i prozračne ograde gradilišta i zaštite prolaza zgrade od pada predmeta te potrebno označavanje regulacije prometa (kolnog i pješačkog) za vrijeme trajanja radova. Ograda mora biti izrađena sukladno pravilima regulative zaštite na radu i osiguravati zonu radova na zgradi te mora biti izrađena bez oštrih istaka i rubova na koje bi se mogli povrijediti prolaznici ili djeca. Nakon kompletnog završetka radova i demontaže skele ogradu je potrebno demontirati, utovariti na prijevozo sredstvo i odvesti. </t>
  </si>
  <si>
    <t xml:space="preserve">Demontaža vanjskih limenih prozorskih klupčica. Limene klupčice se odvoze na gradsku deponiju ili na mjesto koje odredi Naručitelj. 
Obračun po m' demontirane vanjske limene prozorske klupčice. </t>
  </si>
  <si>
    <t xml:space="preserve">Demontaža opšavnog lima na svim dijelovima zgrade zbog izvedbe toplinske izolacije vanjskog zida. Stavka obuhvaća spuštanje niz objekt, utovar i odvoz otpadnog materijala na gradsku deponiju. 
Obračun po m' demontiranog opšavnog lima. </t>
  </si>
  <si>
    <r>
      <t>Čišćenje površine svih dijelova zgrade na kojima se postavlja toplinska izolacija i nakon demontaže sitnih predmeta, opreme i uređaja. Uklanja se prašina, prljavština i labavi dijelovi. Sve radove je potrebno izvoditi sa posebnom pažnjom i prema pravilima struke uz nadzor nadzornog inženjera gradilišta. Također stavka obuhvaća i višekratno čišćenje objekta za izvođenje radova koje se radi po potrebi, a najmanje tri puta u toku gradnje. U cijenu je obuhvaćeno i uklanjanje otpadaka sa gradilišta, kao i popravak svih šteta nastalih uslijed čišćenja. 
Obračun po m</t>
    </r>
    <r>
      <rPr>
        <vertAlign val="superscript"/>
        <sz val="11"/>
        <color theme="1"/>
        <rFont val="Calibri"/>
        <family val="2"/>
        <charset val="238"/>
        <scheme val="minor"/>
      </rPr>
      <t>2</t>
    </r>
    <r>
      <rPr>
        <sz val="11"/>
        <color theme="1"/>
        <rFont val="Calibri"/>
        <family val="2"/>
        <charset val="238"/>
        <scheme val="minor"/>
      </rPr>
      <t xml:space="preserve"> površine koja se adaptira. </t>
    </r>
  </si>
  <si>
    <r>
      <t>-fasada zgrade (otvori veličine do 3 m</t>
    </r>
    <r>
      <rPr>
        <vertAlign val="superscript"/>
        <sz val="11"/>
        <color theme="1"/>
        <rFont val="Calibri"/>
        <family val="2"/>
        <charset val="238"/>
        <scheme val="minor"/>
      </rPr>
      <t>2</t>
    </r>
    <r>
      <rPr>
        <sz val="11"/>
        <color theme="1"/>
        <rFont val="Calibri"/>
        <family val="2"/>
        <charset val="238"/>
        <scheme val="minor"/>
      </rPr>
      <t xml:space="preserve"> se ne odbijaju od površine, otvori od 3-5 m</t>
    </r>
    <r>
      <rPr>
        <vertAlign val="superscript"/>
        <sz val="11"/>
        <color theme="1"/>
        <rFont val="Calibri"/>
        <family val="2"/>
        <charset val="238"/>
        <scheme val="minor"/>
      </rPr>
      <t>2</t>
    </r>
    <r>
      <rPr>
        <sz val="11"/>
        <color theme="1"/>
        <rFont val="Calibri"/>
        <family val="2"/>
        <charset val="238"/>
        <scheme val="minor"/>
      </rPr>
      <t xml:space="preserve"> se odbija površina veća od 3 m</t>
    </r>
    <r>
      <rPr>
        <vertAlign val="superscript"/>
        <sz val="11"/>
        <color theme="1"/>
        <rFont val="Calibri"/>
        <family val="2"/>
        <charset val="238"/>
        <scheme val="minor"/>
      </rPr>
      <t>2</t>
    </r>
    <r>
      <rPr>
        <sz val="11"/>
        <color theme="1"/>
        <rFont val="Calibri"/>
        <family val="2"/>
        <charset val="238"/>
        <scheme val="minor"/>
      </rPr>
      <t>, a otvori veći od 5 m</t>
    </r>
    <r>
      <rPr>
        <vertAlign val="superscript"/>
        <sz val="11"/>
        <color theme="1"/>
        <rFont val="Calibri"/>
        <family val="2"/>
        <charset val="238"/>
        <scheme val="minor"/>
      </rPr>
      <t>2</t>
    </r>
    <r>
      <rPr>
        <sz val="11"/>
        <color theme="1"/>
        <rFont val="Calibri"/>
        <family val="2"/>
        <charset val="238"/>
        <scheme val="minor"/>
      </rPr>
      <t xml:space="preserve"> se odbijaju u cijelosti)</t>
    </r>
  </si>
  <si>
    <t>Opis stavke</t>
  </si>
  <si>
    <t>Rb.</t>
  </si>
  <si>
    <t xml:space="preserve">PRIPREMNO-ZAVRŠNI RADOVI, RADOVI RUŠENJA I DEMONTAŽE UKUPNO: </t>
  </si>
  <si>
    <t>2.</t>
  </si>
  <si>
    <r>
      <t xml:space="preserve">IZVEDBA ETICS SUSTAVA
</t>
    </r>
    <r>
      <rPr>
        <u/>
        <sz val="11"/>
        <color theme="1"/>
        <rFont val="Calibri"/>
        <family val="2"/>
        <charset val="238"/>
        <scheme val="minor"/>
      </rPr>
      <t xml:space="preserve">Tehničko-izolacijski uvjeti: </t>
    </r>
    <r>
      <rPr>
        <sz val="11"/>
        <color theme="1"/>
        <rFont val="Calibri"/>
        <family val="2"/>
        <charset val="238"/>
        <scheme val="minor"/>
      </rPr>
      <t xml:space="preserve">
-koeficijent prolaska topline novoizvedenog sustava vanjskih zidova U </t>
    </r>
    <r>
      <rPr>
        <sz val="11"/>
        <color theme="1"/>
        <rFont val="Calibri"/>
        <family val="2"/>
        <charset val="238"/>
      </rPr>
      <t>≤ 0,25 W/m</t>
    </r>
    <r>
      <rPr>
        <vertAlign val="superscript"/>
        <sz val="11"/>
        <color theme="1"/>
        <rFont val="Calibri"/>
        <family val="2"/>
        <charset val="238"/>
      </rPr>
      <t>2</t>
    </r>
    <r>
      <rPr>
        <sz val="11"/>
        <color theme="1"/>
        <rFont val="Calibri"/>
        <family val="2"/>
        <charset val="238"/>
      </rPr>
      <t>K</t>
    </r>
  </si>
  <si>
    <r>
      <rPr>
        <i/>
        <sz val="11"/>
        <color theme="1"/>
        <rFont val="Calibri"/>
        <family val="2"/>
        <charset val="238"/>
        <scheme val="minor"/>
      </rPr>
      <t>SANACIJA</t>
    </r>
    <r>
      <rPr>
        <sz val="11"/>
        <color theme="1"/>
        <rFont val="Calibri"/>
        <family val="2"/>
        <charset val="238"/>
        <scheme val="minor"/>
      </rPr>
      <t xml:space="preserve">
Na dijelu površine fasade predvidjeti u cijeni stavke i saniranje vanjskih zidova zbog dotrajale žbuke ili zbog sipljivih spojnica morta. Sanacija se izvodi s reparaturnim mortom, a obuhvaćena je u pripremnim radovima. </t>
    </r>
  </si>
  <si>
    <t xml:space="preserve">FASADERSKI RADOVI UKUPNO: </t>
  </si>
  <si>
    <t>4.</t>
  </si>
  <si>
    <t>LIMARSKI RADOVI</t>
  </si>
  <si>
    <t>4.1.</t>
  </si>
  <si>
    <t>4.2.</t>
  </si>
  <si>
    <t xml:space="preserve">LIMARSKI RADOVI UKUPNO: </t>
  </si>
  <si>
    <t>5.</t>
  </si>
  <si>
    <t>OSTALI RADOVI</t>
  </si>
  <si>
    <r>
      <t xml:space="preserve">NAPOMENA: 
</t>
    </r>
    <r>
      <rPr>
        <sz val="11"/>
        <color theme="1"/>
        <rFont val="Calibri"/>
        <family val="2"/>
        <charset val="238"/>
        <scheme val="minor"/>
      </rPr>
      <t>U jedinične cijene stavki obavezno uključiti sve nabave, transporte i ugradnje materijala, sav potrebni rad, osnovni i pomoćni materijal i pomoćne radnje, pokretnu skelu; razne pripomoći, sitni spojni, materijal i pričvrsna sredstva i sl., a sve do potpune funkcionalne gotovosti pojedine stavke, uključivo čišćenje
nakon dovršetka i u tijeku radova ‐ ako opisom stavke nije drugačije određeno.</t>
    </r>
    <r>
      <rPr>
        <b/>
        <sz val="11"/>
        <color theme="1"/>
        <rFont val="Calibri"/>
        <family val="2"/>
        <charset val="238"/>
        <scheme val="minor"/>
      </rPr>
      <t xml:space="preserve">
</t>
    </r>
    <r>
      <rPr>
        <sz val="11"/>
        <color theme="1"/>
        <rFont val="Calibri"/>
        <family val="2"/>
        <charset val="238"/>
        <scheme val="minor"/>
      </rPr>
      <t xml:space="preserve">
</t>
    </r>
  </si>
  <si>
    <t>5.1.</t>
  </si>
  <si>
    <t xml:space="preserve">OSTALI RADOVI UKUPNO: </t>
  </si>
  <si>
    <t>REKAPITULACIJA GRAĐEVINSKO-OBRTNIČKIH RADOVA</t>
  </si>
  <si>
    <t xml:space="preserve">UKUPNA CIJENA GRAĐEVINSKO-OBRTNIČKIH RADOVA: </t>
  </si>
  <si>
    <t>PDV (25 %)</t>
  </si>
  <si>
    <t>UKUPNA CIJENA S PDV-om</t>
  </si>
  <si>
    <t>Cijenom je potrebno obuhvatiti sav potreban materijal, rad i transport bez mogućnosti povećanja cijene po bilo kojem osnovu, a posebno na račun dužine, visine, oslanjanja, sidrenja ili dužine trajanja radova, amortizacije ili oštećenja.</t>
  </si>
  <si>
    <r>
      <t xml:space="preserve">NAPOMENA: 
</t>
    </r>
    <r>
      <rPr>
        <sz val="11"/>
        <color theme="1"/>
        <rFont val="Calibri"/>
        <family val="2"/>
        <charset val="238"/>
        <scheme val="minor"/>
      </rPr>
      <t xml:space="preserve">Sve limarske radove izvesti točno prema opisu u troškovniku, tamo gdje je to projektom predviđeno. Materijali moraju zadovoljavati odgovarajuće propise i standarde. Svi ostali materijali, koji nisu obuhvaćeni standardima, moraju imati ateste od za to ovlaštenih organizacija. 
Ako je opis stavke izvođaču nejasan, treba pravovremeno, prije predaje ponude, tražiti objašnjenje od projektanta. Evenutalne izmjene materijala, te načina izvedbe tokom gradnje moraju se izvršiti isključivo pismenim dogovorom s projektantom i nadzornim inženjerom. 
Svi ostali materijali koji nisu obuhvaćeni standardima moraju imati ateste od za to ovlaštene ustanove. Eventualne izmjene materijala, te način izvedbe tokom gradnje moraju se izvršiti isključivo pismenim dogovorom sa projektantom. 
Izvođač radova dužan je prije izvedbe limarije uzeti sve izmjere u naravi, a također je dužan prije početka montaže ispitati sve dijelove gdje se imaju izvesti limarski radovi, te na eventualne neispravnosti istih. 
Mekani limovi spajaju se utorenjem ili lemljenjem, a srednje tvrdi limovi utorenjem ili zakivanjem i lemljenjem. 
Pričvršćenje lima vrši se mehaničkim alatima, vijcima, plastičnim čepovima i drugim nosačima (trakama). </t>
    </r>
    <r>
      <rPr>
        <b/>
        <sz val="11"/>
        <color theme="1"/>
        <rFont val="Calibri"/>
        <family val="2"/>
        <charset val="238"/>
        <scheme val="minor"/>
      </rPr>
      <t xml:space="preserve">
</t>
    </r>
    <r>
      <rPr>
        <sz val="11"/>
        <color theme="1"/>
        <rFont val="Calibri"/>
        <family val="2"/>
        <charset val="238"/>
        <scheme val="minor"/>
      </rPr>
      <t xml:space="preserve">
</t>
    </r>
  </si>
  <si>
    <t>kom.</t>
  </si>
  <si>
    <r>
      <t>m</t>
    </r>
    <r>
      <rPr>
        <sz val="11"/>
        <color indexed="8"/>
        <rFont val="Calibri"/>
        <family val="2"/>
        <charset val="238"/>
      </rPr>
      <t>'</t>
    </r>
  </si>
  <si>
    <r>
      <rPr>
        <b/>
        <sz val="11"/>
        <color theme="1"/>
        <rFont val="Calibri"/>
        <family val="2"/>
        <charset val="238"/>
        <scheme val="minor"/>
      </rPr>
      <t xml:space="preserve">NAPOMENA: </t>
    </r>
    <r>
      <rPr>
        <sz val="11"/>
        <color theme="1"/>
        <rFont val="Calibri"/>
        <family val="2"/>
        <charset val="238"/>
        <scheme val="minor"/>
      </rPr>
      <t xml:space="preserve">
U jediničnu cijenu stavke obavezno uključiti svu skelu potrebnu za izvođenje radova, sve mjere osiguranja radnika i prolaznika, sva potrebna premještanja postojećih instalacija za potrebe izvođenja radova, vraćanje istih na mjesto i u prvobitno stanje funkcionalnosti; utovar materijala preostalog od rušenja i odvoz na gradsku deponiju koju odredi investitor (5km udaljenost), odnosno sortiranje i deponiranje na mjesto koje odredi investitor (korisnik) za eventualnu ponovnu ugradnju. Također u jediničnu cijenu uključiti sva potrebna osiguranja i podupiranja kod rušenja, kao i čišćenje prostora po dovršetku radova, a sve do potpune gotovosti stavke ‐ ako opisom stavke nije drugačije određeno.</t>
    </r>
  </si>
  <si>
    <t>STOLARIJA</t>
  </si>
  <si>
    <t>STOLARIJA UKUPNO:</t>
  </si>
  <si>
    <t>3.1.</t>
  </si>
  <si>
    <t>3.2.</t>
  </si>
  <si>
    <t>1.8.</t>
  </si>
  <si>
    <t>1.9.</t>
  </si>
  <si>
    <t>1.10.</t>
  </si>
  <si>
    <t>1.11.</t>
  </si>
  <si>
    <r>
      <rPr>
        <i/>
        <sz val="11"/>
        <color theme="1"/>
        <rFont val="Calibri"/>
        <family val="2"/>
        <charset val="238"/>
        <scheme val="minor"/>
      </rPr>
      <t>ČIŠĆENJE</t>
    </r>
    <r>
      <rPr>
        <sz val="11"/>
        <color theme="1"/>
        <rFont val="Calibri"/>
        <family val="2"/>
        <charset val="238"/>
        <scheme val="minor"/>
      </rPr>
      <t xml:space="preserve">
Čišćenje podloge od nečistoća, ostataka agregata, morta ili trošne žbuke, a obuhvaćeno u pripremnim radovima. </t>
    </r>
  </si>
  <si>
    <t>Nabavka materijala, transport i montaža opšavnih limova iz aluminijskog profiliranog lima razvijene širine do 50 cm. Stavka obuhvaća  sav potreban rad i materijal. Obračun po m' ugrađenog opšavnog lima.</t>
  </si>
  <si>
    <t>Obračun po komadu ugrađene stolarije.</t>
  </si>
  <si>
    <t>3.</t>
  </si>
  <si>
    <t>7.</t>
  </si>
  <si>
    <t>POZICIJA 2 - Vanjska vrata</t>
  </si>
  <si>
    <t>POZICIJA 12 - Prozor</t>
  </si>
  <si>
    <t>Dobava i ugradnja odbojnika za vrata u kombinaciji inox valjka i gumenog odbojnika na valjku. Po izboru projektanta.
Obračun po komadu dobavljenih i ugrađenih odbojnika za vrata.</t>
  </si>
  <si>
    <t>U jediničnu cijenu svake stavke obvezno uključiti sve mjere osiguranja prolaznika, radnika i okolnih građevina za vrijeme trajanja radova, svu potrebnu skelu, sva potrebna premještanja postojećih instalacija i dovođenje istih u prvobitno stanje po završetku radova, sve transporte materijala preostalog od rušenja, deponiranje na gradilišnoj deponiji, utovar i odvoz na gradsku deponiju (5 km udaljenost), odnosno sortiranje i deponiranje na mjesto koje odredi Investitor za eventualnu ponovnu ugradnju, sve nabave, transporte do gradilišta, horizontalne i vertikalne transporte na gradilištu, sav potreban rad, osnovni i pomoćni materijal i pomoćne radnje, razne pripomoći; sva čišćenja u tijeku i nakon završetka radova, a sve do potpune funkcionalne gotovosti svake pojedine stavke i troškovnika u cjelini ‐ ako opisom stavke nije drugačije određeno.</t>
  </si>
  <si>
    <t>- rukohvati kod ulaza u zgradu</t>
  </si>
  <si>
    <t>- vanjska rasvjetna tijela</t>
  </si>
  <si>
    <t>- vanjska tabla objekta</t>
  </si>
  <si>
    <t>- nosač zastave</t>
  </si>
  <si>
    <t>- unutarnja rasvjetna tijela na 1. katu</t>
  </si>
  <si>
    <t>6.</t>
  </si>
  <si>
    <t>6.1.</t>
  </si>
  <si>
    <t>5.2.</t>
  </si>
  <si>
    <t>1.14.</t>
  </si>
  <si>
    <t>IZOLATERSKI RADOVI</t>
  </si>
  <si>
    <t>5.3.</t>
  </si>
  <si>
    <t>5.4.</t>
  </si>
  <si>
    <t>5.5.</t>
  </si>
  <si>
    <t>7.1.</t>
  </si>
  <si>
    <t>IZOLATERSKI RADOVI UKUPNO:</t>
  </si>
  <si>
    <r>
      <t>m</t>
    </r>
    <r>
      <rPr>
        <vertAlign val="superscript"/>
        <sz val="11"/>
        <rFont val="Calibri"/>
        <family val="2"/>
        <charset val="238"/>
        <scheme val="minor"/>
      </rPr>
      <t>2</t>
    </r>
  </si>
  <si>
    <t>4.3.</t>
  </si>
  <si>
    <t>Svi pripremno‐završni radovi, rušenja i demontaže se rade isključivo u svrhu propisne izvedbe mjera poboljšanja energetske učinkovitosti, odnosno nužni su za njihovu funkcionalnost i cjelovitost te spadaju u opravdane troškove energetske obnove zgrada.</t>
  </si>
  <si>
    <t xml:space="preserve">Demontaža postojeće gromobranske instalacije s višestrešnog krova i fasade zgrade te odvoz na gradsku deponiju ili na mjesto koje odredi Naručitelj. U cijenu uključiti sav materijal i pribor potreban za demontažu te utovar i odvoz na gradsku deponiju.
Obračun po m' demontirane gromobranske instalacije. </t>
  </si>
  <si>
    <t>1.15.</t>
  </si>
  <si>
    <t>-električne instalacije</t>
  </si>
  <si>
    <t>-vodovodne instalacije</t>
  </si>
  <si>
    <t>1.16.</t>
  </si>
  <si>
    <t>Demontaža unutarnjih prozorskih klupčica. Klupčice se odvoze na gradsku deponiju ili na mjesto koje odredi Naručitelj. 
Obračun po m' demontirane unutarnje prozorske klupčice</t>
  </si>
  <si>
    <t>- opšavni lim ispod horizontalnih krovnih oluka</t>
  </si>
  <si>
    <t>Svi fasaderski radovi se rade isključivo u svrhu propisne izvedbe mjera poboljšanja energetske učinkovitosti, odnosno nužni su za njihovu funkcionalnost i cjelovitost te spadaju u opravdane troškove energetske obnove zgrade. Karakterisitke svakog izolacijskog sloja su detaljno definirane u projektu (ELABORAT RACIONALNE UPORABE ENERGIJE I TOPLINSKE ZAŠTITE ZGRADE)</t>
  </si>
  <si>
    <t>Izvoditelj je obavezan prije početka radova dostaviti na uvid sve ateste za ugrađeni materijal kao i izjave o sukladnosti za ETICS sustav kontaktne fasade sukladno zahtjevima iz Glavnog projekta energetske obnove zgrade.</t>
  </si>
  <si>
    <r>
      <rPr>
        <i/>
        <sz val="11"/>
        <color theme="1"/>
        <rFont val="Calibri"/>
        <family val="2"/>
        <charset val="238"/>
        <scheme val="minor"/>
      </rPr>
      <t>PROVJERA</t>
    </r>
    <r>
      <rPr>
        <sz val="11"/>
        <color theme="1"/>
        <rFont val="Calibri"/>
        <family val="2"/>
        <charset val="238"/>
        <scheme val="minor"/>
      </rPr>
      <t xml:space="preserve">
Provjeriti ravnost zidne površine i ukoliko ima odstupanja većih od 1 cm na 4 m potrebno je nanijeti izravnavajući sloj morta.</t>
    </r>
  </si>
  <si>
    <t xml:space="preserve">- obrada špaleta </t>
  </si>
  <si>
    <t>POZICIJA 7 - Prozor</t>
  </si>
  <si>
    <r>
      <t xml:space="preserve">IZVEDBA TOPLINSKE IZOLACIJE STROPA PREMA NEGRIJANOM TAVANU
</t>
    </r>
    <r>
      <rPr>
        <sz val="11"/>
        <rFont val="Calibri"/>
        <family val="2"/>
        <charset val="238"/>
        <scheme val="minor"/>
      </rPr>
      <t>Tehničko-izolacijski uvjeti: 
-koeficijent prolaska topline novoizvedenog sustava stropa prema negrijanom tavanu U ≤ 0,20 W/m2K</t>
    </r>
  </si>
  <si>
    <t>- postavljanje paropropusne i vodonepropusne folije</t>
  </si>
  <si>
    <r>
      <rPr>
        <b/>
        <sz val="11"/>
        <rFont val="Calibri"/>
        <family val="2"/>
        <charset val="238"/>
        <scheme val="minor"/>
      </rPr>
      <t>IZVEDBA TOPLINSKE IZOLACIJE KROVA IZNAD GRIJANOG PROSTORA</t>
    </r>
    <r>
      <rPr>
        <sz val="11"/>
        <rFont val="Calibri"/>
        <family val="2"/>
        <charset val="238"/>
        <scheme val="minor"/>
      </rPr>
      <t xml:space="preserve">
Tehničko-izolacijski uvjeti: 
-koeficijent prolaska topline novoizvedenog sustava krova nad grijanim prostorom U ≤ 0,20 W/m2K</t>
    </r>
  </si>
  <si>
    <t>- postavljanje PE folije</t>
  </si>
  <si>
    <t xml:space="preserve">ČIŠĆENJE
Čišćenje podloge od nečistoća, ostataka agregata, morta ili trošne žbuke koje je obuhvaćeno u pripremnim radovima. </t>
  </si>
  <si>
    <t>Svi limarski radovi se rade isključivo u svrhu propisne izvedbe mjera poboljšanja energetske učinkovitosti, odnosno nužni su za njihovu funkcionalnost i cjelovitost te spadaju u opravdane troškove energetske obnove zgrade.</t>
  </si>
  <si>
    <t>Ugradnja vanjskih prozorskih klupčica.
Nabavka materijala, transport, izrada i ugradnja novih vanjskih prozorskih klupčica iz aluminijskog profiliranog lima razvijene širine do 20 cm. Klupčice se rade iz pocinčanog plastificiranog lima u boji izvedene stolarije, debljine 0,55 mm. Stavka obuhvaća sav potreban rad i materijal za izvršenje ove pozicije.  
Obračun po m' ugrađene vanjske klupčice.</t>
  </si>
  <si>
    <t>5.6.</t>
  </si>
  <si>
    <t>Ugradnja novih gromobranskih instalacija
Nabavka materijala, transport, izrada i ugradnja novih gromobranskih instalacija na kosom krovu i fasadi objekta. Stavka obuhvaća sav potreban rad i materijal za izvršenje ove pozicije.  
Obračun po m' gromobranske instalacije.</t>
  </si>
  <si>
    <t>Dobava i dostava materijala te postava tipske PVC zaštitne mrežice protiv kukaca za strehe.
Stavkom obuhvaćen sav osnovni i pomoćni materijal, pribor i rad te sav vertikalni i horizontalni transport. 
Obračun po m' postavljene zaštitne mrežice.</t>
  </si>
  <si>
    <t>1.17.</t>
  </si>
  <si>
    <t xml:space="preserve">Demontaža vertikalnih oluka zajedno s pričvrsnim priborom te odvoz na gradsku deponiju ili na mjesto koje odredi Naručitelj. U cijenu uključiti sav materijal i pribor potreban za demontažu te utovar i odvoz na gradsku deponiju.
Obračun po m' uklonjenog oluka. </t>
  </si>
  <si>
    <r>
      <t>m</t>
    </r>
    <r>
      <rPr>
        <vertAlign val="superscript"/>
        <sz val="11"/>
        <color theme="1"/>
        <rFont val="Calibri"/>
        <family val="2"/>
        <charset val="238"/>
        <scheme val="minor"/>
      </rPr>
      <t>3</t>
    </r>
  </si>
  <si>
    <t>1.18.</t>
  </si>
  <si>
    <r>
      <rPr>
        <i/>
        <sz val="11"/>
        <rFont val="Calibri"/>
        <family val="2"/>
        <charset val="238"/>
        <scheme val="minor"/>
      </rPr>
      <t>ČIŠĆENJE</t>
    </r>
    <r>
      <rPr>
        <sz val="11"/>
        <rFont val="Calibri"/>
        <family val="2"/>
        <charset val="238"/>
        <scheme val="minor"/>
      </rPr>
      <t xml:space="preserve">
Čišćenje podloge od nečistoća, ostataka agregata, morta ili trošne žbuke koje je obuhvaćeno u pripremnim radovima. </t>
    </r>
  </si>
  <si>
    <t>- uklanjanje betonske staze oko objekta</t>
  </si>
  <si>
    <t>- izrada nosivog sloja pješačke površine</t>
  </si>
  <si>
    <t>- strojni iskop i uklanjanje postojećeg nasipa</t>
  </si>
  <si>
    <t>R.b.</t>
  </si>
  <si>
    <t>Naziv usluge/ dobra</t>
  </si>
  <si>
    <t>jed.mj.</t>
  </si>
  <si>
    <t>kol.</t>
  </si>
  <si>
    <t>Cijena</t>
  </si>
  <si>
    <t>Iznos/kn</t>
  </si>
  <si>
    <t>m</t>
  </si>
  <si>
    <t>REKAPITULACIJA</t>
  </si>
  <si>
    <t>SVEUKUPNO BEZ PDV-a:</t>
  </si>
  <si>
    <t>PDV 25%:</t>
  </si>
  <si>
    <t>SVEUKUPNO SA PDV-om:</t>
  </si>
  <si>
    <t>REKAPITULACIJA SVIH RADOVA</t>
  </si>
  <si>
    <t>GRAĐEVINSKO-OBRTNIČKI RADOVI</t>
  </si>
  <si>
    <t xml:space="preserve">UKUPNA CIJENA: </t>
  </si>
  <si>
    <t>TROŠKOVNIK STROJARSKIH RADOVA</t>
  </si>
  <si>
    <t>Prije izvođenja sustava toplinske zaštite vanjskih zidova potrebno je obaviti provjeru i procjenu podloge te pripremu podloge u skladu s ocjenjenim stanjem.
Provjera se obavlja u cilju utvrđivanja vrste i kvalitete podloge, vlažnosti podloge, opasnosti od prodiranja vlage u slojeve toplinske izolacije, čvrstoće podloge i ravnosti zida.
Ako odstupanje ravnosti podloge nije u dopuštenim granicama tolerancije, podloga se mora žbukanjem poravnati.
Projektom je predviđeno obijanje sve trusne žbuke fragmentarno i spojnica od morta te ponovno žbukanje istih površina, otprašivanje i pranje podloge u cjelini. Ostale pripreme izvođač mora izvesti prema ocjeni stanja.</t>
  </si>
  <si>
    <r>
      <t xml:space="preserve">NAPOMENA: 
</t>
    </r>
    <r>
      <rPr>
        <sz val="11"/>
        <color theme="1"/>
        <rFont val="Calibri"/>
        <family val="2"/>
        <charset val="238"/>
        <scheme val="minor"/>
      </rPr>
      <t>U jedinične cijene stavki obavezno uključiti sve nabave, transporte i ugradnje materijala, sav potrebni rad, osnovni i pomoćni materijal i pomoćne radnje, pokretnu skelu; razne pripomoći instalaterima, stolarima i sl., a sve do potpune funkcionalne gotovosti pojedine stavke, uključivo čišćenje nakon dovršetka i u tijeku radova ‐ ako opisom stavke nije drugačije određeno. U jediničnim cijenama uključiti montažu i demontažu lake fasadne skele za potrebe izvođenja radova.
Obračun radova po m</t>
    </r>
    <r>
      <rPr>
        <vertAlign val="superscript"/>
        <sz val="11"/>
        <color theme="1"/>
        <rFont val="Calibri"/>
        <family val="2"/>
        <charset val="238"/>
        <scheme val="minor"/>
      </rPr>
      <t xml:space="preserve">2 </t>
    </r>
    <r>
      <rPr>
        <sz val="11"/>
        <color theme="1"/>
        <rFont val="Calibri"/>
        <family val="2"/>
        <charset val="238"/>
        <scheme val="minor"/>
      </rPr>
      <t>. Prema građevinskoj normi otvori veličine do 3 m</t>
    </r>
    <r>
      <rPr>
        <vertAlign val="superscript"/>
        <sz val="11"/>
        <color theme="1"/>
        <rFont val="Calibri"/>
        <family val="2"/>
        <charset val="238"/>
        <scheme val="minor"/>
      </rPr>
      <t>2</t>
    </r>
    <r>
      <rPr>
        <sz val="11"/>
        <color theme="1"/>
        <rFont val="Calibri"/>
        <family val="2"/>
        <charset val="238"/>
        <scheme val="minor"/>
      </rPr>
      <t xml:space="preserve"> ne odbijaju se od površine, kod otvora veličine od 3‐5 m</t>
    </r>
    <r>
      <rPr>
        <vertAlign val="superscript"/>
        <sz val="11"/>
        <color theme="1"/>
        <rFont val="Calibri"/>
        <family val="2"/>
        <charset val="238"/>
        <scheme val="minor"/>
      </rPr>
      <t>2</t>
    </r>
    <r>
      <rPr>
        <sz val="11"/>
        <color theme="1"/>
        <rFont val="Calibri"/>
        <family val="2"/>
        <charset val="238"/>
        <scheme val="minor"/>
      </rPr>
      <t xml:space="preserve"> odbija se površina veća od 3 m</t>
    </r>
    <r>
      <rPr>
        <vertAlign val="superscript"/>
        <sz val="11"/>
        <color theme="1"/>
        <rFont val="Calibri"/>
        <family val="2"/>
        <charset val="238"/>
        <scheme val="minor"/>
      </rPr>
      <t>2</t>
    </r>
    <r>
      <rPr>
        <sz val="11"/>
        <color theme="1"/>
        <rFont val="Calibri"/>
        <family val="2"/>
        <charset val="238"/>
        <scheme val="minor"/>
      </rPr>
      <t>, a otvori veći od 5 m</t>
    </r>
    <r>
      <rPr>
        <vertAlign val="superscript"/>
        <sz val="11"/>
        <color theme="1"/>
        <rFont val="Calibri"/>
        <family val="2"/>
        <charset val="238"/>
        <scheme val="minor"/>
      </rPr>
      <t>2</t>
    </r>
    <r>
      <rPr>
        <sz val="11"/>
        <color theme="1"/>
        <rFont val="Calibri"/>
        <family val="2"/>
        <charset val="238"/>
        <scheme val="minor"/>
      </rPr>
      <t xml:space="preserve"> odbijaju se u cijelosti. Kod otvora veličine preko 5 m</t>
    </r>
    <r>
      <rPr>
        <vertAlign val="superscript"/>
        <sz val="11"/>
        <color theme="1"/>
        <rFont val="Calibri"/>
        <family val="2"/>
        <charset val="238"/>
        <scheme val="minor"/>
      </rPr>
      <t>2</t>
    </r>
    <r>
      <rPr>
        <sz val="11"/>
        <color theme="1"/>
        <rFont val="Calibri"/>
        <family val="2"/>
        <charset val="238"/>
        <scheme val="minor"/>
      </rPr>
      <t xml:space="preserve"> špalete obračunati posebno po m</t>
    </r>
    <r>
      <rPr>
        <vertAlign val="superscript"/>
        <sz val="11"/>
        <color theme="1"/>
        <rFont val="Calibri"/>
        <family val="2"/>
        <charset val="238"/>
        <scheme val="minor"/>
      </rPr>
      <t>2</t>
    </r>
    <r>
      <rPr>
        <sz val="11"/>
        <color theme="1"/>
        <rFont val="Calibri"/>
        <family val="2"/>
        <charset val="238"/>
        <scheme val="minor"/>
      </rPr>
      <t>.</t>
    </r>
  </si>
  <si>
    <r>
      <rPr>
        <i/>
        <sz val="11"/>
        <color theme="1"/>
        <rFont val="Calibri"/>
        <family val="2"/>
        <charset val="238"/>
        <scheme val="minor"/>
      </rPr>
      <t>PRIČVRSNICE</t>
    </r>
    <r>
      <rPr>
        <sz val="11"/>
        <color theme="1"/>
        <rFont val="Calibri"/>
        <family val="2"/>
        <charset val="238"/>
        <scheme val="minor"/>
      </rPr>
      <t xml:space="preserve">
Pričvršćivanje ploča izvodi se ljepljenjem i mehaničkim pričvršćenjem na postojeće ožbukane, opečne i armiranobetonske zidove. Pričvrsnice moraju odgovarati kategoriji A za beton i B za punu opeku. Pričvrsnice montirati 3 dana nakon ljepljenja izolacijskih ploča. Broj pričvrsnica prema proračunu specificiranog sustava. Montirati minimalno 6‐8 pričvrsnica po m</t>
    </r>
    <r>
      <rPr>
        <vertAlign val="superscript"/>
        <sz val="11"/>
        <color theme="1"/>
        <rFont val="Calibri"/>
        <family val="2"/>
        <charset val="238"/>
        <scheme val="minor"/>
      </rPr>
      <t>2</t>
    </r>
    <r>
      <rPr>
        <sz val="11"/>
        <color theme="1"/>
        <rFont val="Calibri"/>
        <family val="2"/>
        <charset val="238"/>
        <scheme val="minor"/>
      </rPr>
      <t xml:space="preserve"> plohe.</t>
    </r>
  </si>
  <si>
    <r>
      <t xml:space="preserve">STROJNI ISKOP I UKLANJANJE POSTOJEĆEG NASIPA
</t>
    </r>
    <r>
      <rPr>
        <sz val="11"/>
        <color theme="1"/>
        <rFont val="Calibri"/>
        <family val="2"/>
        <charset val="238"/>
        <scheme val="minor"/>
      </rPr>
      <t>Strojni iskop, rušenje i uklanjanje postojećeg nasipa, mješavine tucanika, šljunka i zemlje III. kategorije, u debljini 30-40 cm, s utovarom i prijevozom na mjesto oporabe ili zbrinjavanja. Obračun po m</t>
    </r>
    <r>
      <rPr>
        <vertAlign val="superscript"/>
        <sz val="11"/>
        <color theme="1"/>
        <rFont val="Calibri"/>
        <family val="2"/>
        <charset val="238"/>
        <scheme val="minor"/>
      </rPr>
      <t>3</t>
    </r>
    <r>
      <rPr>
        <sz val="11"/>
        <color theme="1"/>
        <rFont val="Calibri"/>
        <family val="2"/>
        <charset val="238"/>
        <scheme val="minor"/>
      </rPr>
      <t xml:space="preserve"> porušenog i uklonjenog nasipa i zemlje. </t>
    </r>
  </si>
  <si>
    <t xml:space="preserve">Svi ostali radovi se rade isključivo u svrhu propisne izvedbe mjera poboljšanja energetske učinkovitosti, odnosno nužni su za njihovu funkcionalnost i cjelovitost te spadaju u opravdane troškove Energetske obnove i korištenje obnovljivih izvora energije u zgradama javnog sektora prema propisima Europskog fonda za regionalni razvoj. </t>
  </si>
  <si>
    <t>ukupno</t>
  </si>
  <si>
    <t>STROJARSKI RADOVI</t>
  </si>
  <si>
    <t>NAPOMENA: Između građ. konstrukcije i prozora ugraditi elastičnu brtvenu traku - RAL ugradnja stolarije.
Prije početka radova sve mjere kontrolirati u naravi.</t>
  </si>
  <si>
    <t xml:space="preserve">Demontaža i ponovna montaža raznih sitnih predmeta i opreme prije početka radova. Sitni predmeti i oprema se sprema na gradilišno mjesto koje odredi Naručitelj do završetka izvedbe fasade i ponovne montaže istih. U cijenu uključiti sav materijal i pribor potreban za demontažu i ponovnu montažu te potrebna izmještanja predmeta i opreme na pročelju.  </t>
  </si>
  <si>
    <t>- kanta za smeće</t>
  </si>
  <si>
    <t>- isljučno tipkalo vatrodojave</t>
  </si>
  <si>
    <t xml:space="preserve">Demontaža metalnih rešetki sa prozora zajedno sa pričvrsnim priborom te odvoz na gradsku deponiju ili na mjesto koje odredi Naručitelj. U cijenu uključiti sav materijal i pribor potreban za demontažu te utovar i odvoz na gradsku deponiju. 
Obračun po komadu demontirane rešetke. </t>
  </si>
  <si>
    <r>
      <t>Skidanje postojećih kamenih obloga koje se nalaze na zapadnom pročelju zbog postavljanja nove toplinske izolacije vanjskog zida. Kamene obloge se odvoze na gradsku deponiju ili na mjesto koje odredi Naručitelj. 
Obračun po m</t>
    </r>
    <r>
      <rPr>
        <vertAlign val="superscript"/>
        <sz val="11"/>
        <rFont val="Calibri"/>
        <family val="2"/>
        <charset val="238"/>
        <scheme val="minor"/>
      </rPr>
      <t>2</t>
    </r>
    <r>
      <rPr>
        <sz val="11"/>
        <rFont val="Calibri"/>
        <family val="2"/>
        <charset val="238"/>
        <scheme val="minor"/>
      </rPr>
      <t xml:space="preserve"> skinute kamene obloge.</t>
    </r>
  </si>
  <si>
    <t>HIDROIZOLATERSKI RADOVI</t>
  </si>
  <si>
    <t>Demontaža i ponovna montaža rukohvata na zapadnom pročelju te skraćivanje rukohvata zbog povećanja debljine zida uslijed dodavanja izolacije, obrada te ponovna montaža nakon dovršetka fasaderskih radova. Rukohvat se sprema na mjesto koje odredi Naručitelj do ponovne montaže. U cijenu uključiti sav materijal i pribor potreban za demontažu, izmještanje, skraćivanje i ponovnu montažu.</t>
  </si>
  <si>
    <t>NAPOMENA:
Prilikom izvedbe toplinske izolacije sokla i zida potrebno je i izvesti radove sanacije. Radovi sanacije obuhvaćaju saniranje  betonske površine oko objekta. Trenutni nagib betonske površine oko objekta nije povoljan jer se sva oborinska voda slijeva na sokl odnosno zid objekta. Voda se kapilarno diže i stvara vlagu u zidovima suterena i prizemlja. Kako bi se sprječilo propadanje toplinske izolacije sokla i stvaranje vlage u prizemlju, potrebno je izvesti kontranagib betonske površine kako bi se sva oborinska voda što prije odvela od objekta.</t>
  </si>
  <si>
    <r>
      <rPr>
        <i/>
        <sz val="11"/>
        <color theme="1"/>
        <rFont val="Calibri"/>
        <family val="2"/>
        <charset val="238"/>
        <scheme val="minor"/>
      </rPr>
      <t>UKLANJANJE BETONSKE STAZE OKO OBJEKTA</t>
    </r>
    <r>
      <rPr>
        <sz val="11"/>
        <color theme="1"/>
        <rFont val="Calibri"/>
        <family val="2"/>
        <charset val="238"/>
        <scheme val="minor"/>
      </rPr>
      <t xml:space="preserve">
Uklanjanje i drobljenje betonskih ploča postojeće betonske konstrukcije debljine 10 cm oko objekta u širini od 1,0 m. Stavka obuhvaća strojni iskop postojeće betonske konstrukcije, utovar te odvoz na gradsku deponiju ili na mjesto koje odredi Naručitelj. Jedinična cijena obuhvaća sav rad i opremu potrebnu za potpuno dovršenje stavke. Obračun po m</t>
    </r>
    <r>
      <rPr>
        <vertAlign val="superscript"/>
        <sz val="11"/>
        <color theme="1"/>
        <rFont val="Calibri"/>
        <family val="2"/>
        <charset val="238"/>
        <scheme val="minor"/>
      </rPr>
      <t xml:space="preserve">2 </t>
    </r>
    <r>
      <rPr>
        <sz val="11"/>
        <color theme="1"/>
        <rFont val="Calibri"/>
        <family val="2"/>
        <charset val="238"/>
        <scheme val="minor"/>
      </rPr>
      <t>uklonjenjene betonske površine.</t>
    </r>
  </si>
  <si>
    <r>
      <rPr>
        <i/>
        <sz val="11"/>
        <color theme="1"/>
        <rFont val="Calibri"/>
        <family val="2"/>
        <charset val="238"/>
        <scheme val="minor"/>
      </rPr>
      <t>IZRADA NOSIVOG SLOJA BETONSKE POVRŠINE</t>
    </r>
    <r>
      <rPr>
        <sz val="11"/>
        <color theme="1"/>
        <rFont val="Calibri"/>
        <family val="2"/>
        <charset val="238"/>
        <scheme val="minor"/>
      </rPr>
      <t xml:space="preserve">
Izrada nosivog tamponskog sloja betonske površine (Ms≥60 MN/m2) od drobljenog kamenog materijala, najvećeg zrna 63 mm, debljine 25 cm. Potrebno je osigurati nagib 2,5% od građevine prema betonskoj kanalici koja odvodi vodu u sustav javne odvodnje. U cijenu je uključena dobava, materijal, utovar, prijevoz i ugradnja ručno razastiranje, planiranje i zbijanje do traženog modula stišljivosti ili stupnja zbijenosti) na uređenu i preuzetu podlogu. Radove izvesti prema pravilima struke. Obračun je po m</t>
    </r>
    <r>
      <rPr>
        <vertAlign val="superscript"/>
        <sz val="11"/>
        <color theme="1"/>
        <rFont val="Calibri"/>
        <family val="2"/>
        <charset val="238"/>
        <scheme val="minor"/>
      </rPr>
      <t>3</t>
    </r>
    <r>
      <rPr>
        <sz val="11"/>
        <color theme="1"/>
        <rFont val="Calibri"/>
        <family val="2"/>
        <charset val="238"/>
        <scheme val="minor"/>
      </rPr>
      <t xml:space="preserve"> ugrađenog materijala u zbijenom stanju.   </t>
    </r>
  </si>
  <si>
    <t>- izvedba toplinske izolacije kamenom vunom d=14 cm</t>
  </si>
  <si>
    <t>- betoniranje staze oko objekta - BETON i ARMATURA</t>
  </si>
  <si>
    <t xml:space="preserve">Dobava i dostava potrebnog materijala i postava mineralne vune debljine 15 cm na pod negrijanog tavana. 
Mineralna vuna namijenjena za toplinsku, zvučnu i protupožarnu zaštitu potkrovlja, a  gdje izolacija nije izložena tlačnom opterećenju.
Deklarirana toplinska provodljivost λ = 0,035 W/mK.
Klasa gorivosti: A1
Uzdužni otpor strujanju zraka: r &gt; 5 kNs/m2
Posebnu pažnju obratiti na izvedbu spojeva, preklopa, prijelaza i završetaka, prema detalju i uz konzultacije s proizvođačem.
Obračun po m² postavljenih ploča mineralne vune. </t>
  </si>
  <si>
    <t>- toplinska izolacija stropa prema negrijanom tavanu mineralnom vunom d = 15 cm</t>
  </si>
  <si>
    <t xml:space="preserve">- postavljanje polietilenske folije </t>
  </si>
  <si>
    <t>-  toplinska izolacija krova iznad grijanog prostora mineralnom vunom d = 15 cm</t>
  </si>
  <si>
    <t xml:space="preserve">Dobava i dostava potrebnog materijala i postava mineralne vune debljine 15 cm na postojeće slojeve kosog krova iznad grijanog prostora, razreda gorivosti A1. 
Mineralna vuna namijenjena za toplinsku, zvučnu i protupožarnu zaštitu krova, a  gdje izolacija nije izložena tlačnom opterećenju.
Deklarirana toplinska provodljivost λ = 0,035 W/mK. 
Klasa gorivosti: A1
Uzdužni otpor strujanju zraka: r &gt; 5 kNs/m2
Posebnu pažnju obratiti na izvedbu spojeva, preklopa, prijelaza i završetaka, prema detalju i uz konzultacije s proizvođačem.
Obračun po m² postavljenih ploča kamene vune. 
</t>
  </si>
  <si>
    <r>
      <rPr>
        <i/>
        <sz val="11"/>
        <rFont val="Calibri"/>
        <family val="2"/>
        <charset val="238"/>
        <scheme val="minor"/>
      </rPr>
      <t>GIPSKARTONSKE PLOČE</t>
    </r>
    <r>
      <rPr>
        <sz val="11"/>
        <rFont val="Calibri"/>
        <family val="2"/>
        <charset val="238"/>
        <scheme val="minor"/>
      </rPr>
      <t xml:space="preserve">
Oblaganje toplinske izolacije gipskartonskim pločama debljine 1,25 cm na metalnoj potkonstrukciji. U cijenu uključen sav potreban ovjes, pričvrsni i spojni elementi, kutne lajsne i revizijske rešetke. </t>
    </r>
  </si>
  <si>
    <t>- gipskartonske ploče debljine 1,25 cm</t>
  </si>
  <si>
    <r>
      <rPr>
        <b/>
        <sz val="11"/>
        <rFont val="Calibri"/>
        <family val="2"/>
        <charset val="238"/>
        <scheme val="minor"/>
      </rPr>
      <t>IZVEDBA TOPLINSKE IZOLACIJE STROPA ISPOD VANJSKOG STUBIŠTA</t>
    </r>
    <r>
      <rPr>
        <sz val="11"/>
        <rFont val="Calibri"/>
        <family val="2"/>
        <charset val="238"/>
        <scheme val="minor"/>
      </rPr>
      <t xml:space="preserve">
Tehničko-izolacijski uvjeti: 
-koeficijent prolaska topline novoizvedenog sustava krova nad grijanim prostorom U ≤ 0,20 W/M2k</t>
    </r>
  </si>
  <si>
    <t>-  toplinska izolacija stropa iznad grijanog prostora mineralnom vunom d = 16 cm</t>
  </si>
  <si>
    <r>
      <rPr>
        <i/>
        <sz val="11"/>
        <rFont val="Calibri"/>
        <family val="2"/>
        <charset val="238"/>
        <scheme val="minor"/>
      </rPr>
      <t>PVC FOLIJA</t>
    </r>
    <r>
      <rPr>
        <sz val="11"/>
        <rFont val="Calibri"/>
        <family val="2"/>
        <charset val="238"/>
        <scheme val="minor"/>
      </rPr>
      <t xml:space="preserve">
Dobava i izvedba sloja od PVC folije debljine d=0,15 cm. PVC foliju postaviti na mineralnu vunu. 
Obračun po m2 položene PVC folije.
</t>
    </r>
  </si>
  <si>
    <t>-  toplinska izolacija poda iznad grijanog prostora mineralnom vunom d = 14 cm</t>
  </si>
  <si>
    <t>- postavljanje PVC folije</t>
  </si>
  <si>
    <t>- cementni estrih d=5 cm</t>
  </si>
  <si>
    <t>- keramičke pločice</t>
  </si>
  <si>
    <r>
      <rPr>
        <b/>
        <sz val="11"/>
        <rFont val="Calibri"/>
        <family val="2"/>
        <charset val="238"/>
        <scheme val="minor"/>
      </rPr>
      <t>IZVEDBA TOPLINSKE IZOLACIJE ZIDA PREMA TLU</t>
    </r>
    <r>
      <rPr>
        <sz val="11"/>
        <rFont val="Calibri"/>
        <family val="2"/>
        <charset val="238"/>
        <scheme val="minor"/>
      </rPr>
      <t xml:space="preserve">
Tehničko-izolacijski uvjeti: 
-koeficijent prolaska topline novoizvedenog sustava stropa U ≤ 0,25 W/m2K</t>
    </r>
  </si>
  <si>
    <t>- postavljanje PP folije</t>
  </si>
  <si>
    <t>-  toplinska izolacija stropa zida prema tlu mineralnom vunom d = 12 cm</t>
  </si>
  <si>
    <r>
      <rPr>
        <b/>
        <sz val="11"/>
        <rFont val="Calibri"/>
        <family val="2"/>
        <charset val="238"/>
        <scheme val="minor"/>
      </rPr>
      <t>IZVEDBA TOPLINSKE IZOLACIJE ZIDA PREMA TAVANSKOM PROSTORU</t>
    </r>
    <r>
      <rPr>
        <sz val="11"/>
        <rFont val="Calibri"/>
        <family val="2"/>
        <charset val="238"/>
        <scheme val="minor"/>
      </rPr>
      <t xml:space="preserve">
Tehničko-izolacijski uvjeti: 
-koeficijent prolaska topline novoizvedenog sustava krova nad grijanim prostorom U ≤ 0,20 W/M2k</t>
    </r>
  </si>
  <si>
    <t xml:space="preserve">Dobava i izvedba toplinske izolacije zida prema tavanskom prostoru na sljedeći način.
Izvedba toplinske izolacije zida prema tavanskom prostoru sa sljedećim slojevima:
‐ploče kamene vune (λ≤0,035 W/mK) debljine 14 cm 
-vlaknocementne ploče (obložne ploče) debljine 1,25 cm
</t>
  </si>
  <si>
    <r>
      <rPr>
        <i/>
        <sz val="11"/>
        <color theme="1"/>
        <rFont val="Calibri"/>
        <family val="2"/>
        <charset val="238"/>
        <scheme val="minor"/>
      </rPr>
      <t>SANACIJA</t>
    </r>
    <r>
      <rPr>
        <sz val="11"/>
        <color theme="1"/>
        <rFont val="Calibri"/>
        <family val="2"/>
        <charset val="238"/>
        <scheme val="minor"/>
      </rPr>
      <t xml:space="preserve">
Na dijelu površine poda predvidjeti u cijeni stavke i saniranje zida zbog dotrajale žbuke ili zbog sipljivih spojnica morta. Sanacija se izvodi s reparaturnim mortom, a obuhvaćena je u pripremnim radovima. </t>
    </r>
  </si>
  <si>
    <t>- postavljanje vlaknocementne ploče debljine 1,25 cm</t>
  </si>
  <si>
    <t xml:space="preserve">Dobava i izrada nove metalne ograde balkona. </t>
  </si>
  <si>
    <t>- opšavni lim ispod balkonske ograde</t>
  </si>
  <si>
    <r>
      <rPr>
        <i/>
        <sz val="11"/>
        <rFont val="Calibri"/>
        <family val="2"/>
        <charset val="238"/>
        <scheme val="minor"/>
      </rPr>
      <t>CEMENTNI ESTRIH</t>
    </r>
    <r>
      <rPr>
        <sz val="11"/>
        <rFont val="Calibri"/>
        <family val="2"/>
        <charset val="238"/>
        <scheme val="minor"/>
      </rPr>
      <t xml:space="preserve">
Dobava, doprema i ugradnja armiranog cementnog estriha za postavu finalnih obloga podova. Debljina estriha 5,0 cm. Betonirati na prethodno postavljenu PVC foliju. Armirati mikroarmaturom za armiranje estriha (staklena ili čelična vlakna), gornju površinu
zagladiti. Stavkom je uključeno armaturno pletivo ili mikroarmatura. Obračun po m</t>
    </r>
    <r>
      <rPr>
        <vertAlign val="superscript"/>
        <sz val="11"/>
        <rFont val="Calibri"/>
        <family val="2"/>
        <charset val="238"/>
        <scheme val="minor"/>
      </rPr>
      <t>2</t>
    </r>
    <r>
      <rPr>
        <sz val="11"/>
        <rFont val="Calibri"/>
        <family val="2"/>
        <charset val="238"/>
        <scheme val="minor"/>
      </rPr>
      <t xml:space="preserve"> izvedene površine
</t>
    </r>
  </si>
  <si>
    <t xml:space="preserve">Skelu je potrebno predvidjeti za: 
- zapadno pročelje koje je dužine do 54,90 m i max. visine do 10,30 m sa potrebnim lomovima skele,
- istočno pročelje koje je dužine do 54,90 m i max. visine do 10,30 m sa potrebnim lomovima skele,
- sjeverno pročelje koje je dužine do 14,25 m i max. visine do 10,30 m sa potrebnim lomovima skele,
- južno pročelje koje je dužine do 14,25 m i max. visine do 7,82 m sa potrebnim lomovima skele,
Visina je iskazana od terena.
Eventualna potrebna premještanja skele se ne obračunavaju posebno. </t>
  </si>
  <si>
    <t xml:space="preserve">Demontaža ograde balkona cca. dužine 12,31 m na zapadnom pročelju zajedno sa pričvrsnim priborom te odvoz na gradsku deponiju ili na mjesto koje odredi Naručitelj. U cijenu uključiti sav materijal i pribor potreban za demontažu te utovar i odvoz na gradsku deponiju. 
Obračun po komadu demontirane ograde balkona.  </t>
  </si>
  <si>
    <r>
      <t xml:space="preserve">                                                    HELION GROUP d.o.o. za projektiranje, nadzor i građenje, Županijska 43, 31 000 Osijek
                                                 </t>
    </r>
    <r>
      <rPr>
        <sz val="11"/>
        <rFont val="Calibri"/>
        <family val="2"/>
        <charset val="238"/>
        <scheme val="minor"/>
      </rPr>
      <t xml:space="preserve">   Glavni projektant: Dejan Mikulić, mag.ing.aedif.</t>
    </r>
    <r>
      <rPr>
        <sz val="11"/>
        <color theme="1"/>
        <rFont val="Calibri"/>
        <family val="2"/>
        <charset val="238"/>
        <scheme val="minor"/>
      </rPr>
      <t xml:space="preserve">                                                                                                                                                                                                                                                                                              </t>
    </r>
  </si>
  <si>
    <r>
      <t>Demontaža horizontalnih oluka zajedno s pričvrsnim priborom te odvoz na gradsku deponiju ili na mjesto koje odredi Naručitelj. U cijenu uključiti sav materijal i pribor potreban za demontažu te utovar i odvoz na gradsku deponiju.
Obračun po m</t>
    </r>
    <r>
      <rPr>
        <sz val="11"/>
        <color indexed="8"/>
        <rFont val="Calibri"/>
        <family val="2"/>
        <charset val="238"/>
      </rPr>
      <t xml:space="preserve">' uklonjenog oluka. </t>
    </r>
  </si>
  <si>
    <r>
      <rPr>
        <u/>
        <sz val="11"/>
        <color theme="1"/>
        <rFont val="Calibri"/>
        <family val="2"/>
        <charset val="238"/>
        <scheme val="minor"/>
      </rPr>
      <t>Investitor:</t>
    </r>
    <r>
      <rPr>
        <sz val="11"/>
        <color theme="1"/>
        <rFont val="Calibri"/>
        <family val="2"/>
        <charset val="238"/>
        <scheme val="minor"/>
      </rPr>
      <t xml:space="preserve"> Grad Slatina</t>
    </r>
  </si>
  <si>
    <r>
      <t xml:space="preserve">ŠPALETE
</t>
    </r>
    <r>
      <rPr>
        <sz val="11"/>
        <rFont val="Calibri"/>
        <family val="2"/>
        <charset val="238"/>
        <scheme val="minor"/>
      </rPr>
      <t>Stavkom je obuhvaćena zidarska obrada špaleta s unutrašnje strane objekta nakon izvršenog izmještanja postojeće stolarije na vanjski rub zgrade s ciljem izbjegavanja toplinskih mostova. 
Stavka podrazumjeva sve potrebne zidarske i ličilačke radove, posebice gletanje i ličenje špaleta, postava kutnih i rubnih lajsni, sav rad i materijal potreban za izvršenje ove stavke. 
Obračun po m</t>
    </r>
    <r>
      <rPr>
        <vertAlign val="superscript"/>
        <sz val="11"/>
        <rFont val="Calibri"/>
        <family val="2"/>
        <charset val="238"/>
        <scheme val="minor"/>
      </rPr>
      <t>2</t>
    </r>
    <r>
      <rPr>
        <sz val="11"/>
        <rFont val="Calibri"/>
        <family val="2"/>
        <charset val="238"/>
        <scheme val="minor"/>
      </rPr>
      <t xml:space="preserve"> obrađenog otvora.</t>
    </r>
    <r>
      <rPr>
        <i/>
        <sz val="11"/>
        <color theme="1"/>
        <rFont val="Calibri"/>
        <family val="2"/>
        <charset val="238"/>
        <scheme val="minor"/>
      </rPr>
      <t xml:space="preserve">
</t>
    </r>
    <r>
      <rPr>
        <sz val="11"/>
        <color theme="1"/>
        <rFont val="Calibri"/>
        <family val="2"/>
        <charset val="238"/>
        <scheme val="minor"/>
      </rPr>
      <t>Sve izvoditi pod kontrolom nadzornog inženjera i projektanta.
Uključivo i potrebna skela koja mora biti osigurana i imati odgovarajuću zaštitu za pješake, i potrebne projekte, dozvole i ateste za uporabu.
NAPOMENA: Oduzimaju se samo otvori veći od 5 m² dok je obrada špaleta otvora manjih od 5 m</t>
    </r>
    <r>
      <rPr>
        <vertAlign val="superscript"/>
        <sz val="11"/>
        <color theme="1"/>
        <rFont val="Calibri"/>
        <family val="2"/>
        <charset val="238"/>
        <scheme val="minor"/>
      </rPr>
      <t>2</t>
    </r>
    <r>
      <rPr>
        <sz val="11"/>
        <color theme="1"/>
        <rFont val="Calibri"/>
        <family val="2"/>
        <charset val="238"/>
        <scheme val="minor"/>
      </rPr>
      <t xml:space="preserve"> uključena u cijenu. Obrada špaleta otvora većih od 5 m² je obračunata zasebno.
Ako su špalete šire od 20 cm onda se višak preko 20 cm obračunava posebno po m</t>
    </r>
    <r>
      <rPr>
        <vertAlign val="superscript"/>
        <sz val="11"/>
        <color theme="1"/>
        <rFont val="Calibri"/>
        <family val="2"/>
        <charset val="238"/>
        <scheme val="minor"/>
      </rPr>
      <t>2</t>
    </r>
    <r>
      <rPr>
        <sz val="11"/>
        <color theme="1"/>
        <rFont val="Calibri"/>
        <family val="2"/>
        <charset val="238"/>
        <scheme val="minor"/>
      </rPr>
      <t>.</t>
    </r>
  </si>
  <si>
    <t>- izvedba toplinske izolacije fasade kamenom vunom d=14 cm</t>
  </si>
  <si>
    <t>- izvedba toplinske izolacije podgleda strehe kamenom vunom d=14 cm</t>
  </si>
  <si>
    <r>
      <rPr>
        <i/>
        <sz val="11"/>
        <color theme="1"/>
        <rFont val="Calibri"/>
        <family val="2"/>
        <charset val="238"/>
        <scheme val="minor"/>
      </rPr>
      <t>ZAVRŠNA OBRADA (XPS)</t>
    </r>
    <r>
      <rPr>
        <sz val="11"/>
        <color theme="1"/>
        <rFont val="Calibri"/>
        <family val="2"/>
        <charset val="238"/>
        <scheme val="minor"/>
      </rPr>
      <t xml:space="preserve">
Završna obrada XPS-a je hidrofobirana sokl žbuka, granulacije do 2,0 mm. Cijelu površinu obraditi u tonovima po postojećem stanju ili odabiru projektanta. </t>
    </r>
  </si>
  <si>
    <t>- izvedba toplinske izolacije sokla XPS-om d=14 cm</t>
  </si>
  <si>
    <r>
      <rPr>
        <i/>
        <sz val="11"/>
        <color theme="1"/>
        <rFont val="Calibri"/>
        <family val="2"/>
        <charset val="238"/>
        <scheme val="minor"/>
      </rPr>
      <t>SOKL</t>
    </r>
    <r>
      <rPr>
        <sz val="11"/>
        <color theme="1"/>
        <rFont val="Calibri"/>
        <family val="2"/>
        <charset val="238"/>
        <scheme val="minor"/>
      </rPr>
      <t xml:space="preserve">
Zona prskanja ziđa u visini od kote okolnog terena do visine min. 50 cm, oblaže se pločama ekstrudiranog polistirena (XPS) (λ≤0,033 W/mK) debljine 14 cm.
Ploče je potrebno ukopati min. 35 cm ispod razine konačno uređenog i zaravnatog terena.
Izvedba toplinske izolacije sokla zgrade sa sljedećim slojevima:
-polimerno‐cementno ljepilo 0,4 cm
‐ploče ekstrudiranog polistirena (XPS) (λ≤0,033 W/mK) debljine 14 cm 
‐1. sloj građevinskog ljepila s armaturnom mrežicom 0,5 cm
‐2. sloj građevinskog ljepila 0,2 cm
‐impregnirajući pretpremaz kvalitete kao koncentrat grund
‐iznad razine tla: silikatna tankoslojna žbuka 0,2 cm
‐ispod razine tla: čepasta folija</t>
    </r>
  </si>
  <si>
    <t>- strop ispod stubišta</t>
  </si>
  <si>
    <t>- pod neuređenog potkrovlja</t>
  </si>
  <si>
    <t>- kosi krov iznad stubišta</t>
  </si>
  <si>
    <t>BETONSKE KANALICE (RIGOLI) 35x10x50
Dobava i ugradnja predgotovljenih betonskih kanalica za linijsku odvodnju uz stazu oko objekta. Kanalicu izvesti za usmjeravanje oborinske vode sa manipulativne površine i oborinske vode s krovnih ploha. Betonske kanalice se postavljaju na prethodno pripremljen i dobro nabijen sloj kamena drobljenca, te po pravcu niveliraju.  Spojnice se zapunjavaju cementnim mortom. U stavci uračunate sve potrebne radnje neophodne za cjelovitu izvedbu kanalica. Obračun po m' ugrađene kanalice.</t>
  </si>
  <si>
    <t>- betonske kanalice (rigoli)</t>
  </si>
  <si>
    <t>- izvedba toplinske izolacije toplinskih mostova kamenom vunom d=5 cm</t>
  </si>
  <si>
    <t>- servisna staza</t>
  </si>
  <si>
    <r>
      <rPr>
        <i/>
        <sz val="11"/>
        <color theme="1"/>
        <rFont val="Calibri"/>
        <family val="2"/>
        <charset val="238"/>
        <scheme val="minor"/>
      </rPr>
      <t xml:space="preserve">VLAKNOCEMENTNE PLOČE </t>
    </r>
    <r>
      <rPr>
        <sz val="11"/>
        <color theme="1"/>
        <rFont val="Calibri"/>
        <family val="2"/>
        <charset val="238"/>
        <scheme val="minor"/>
      </rPr>
      <t xml:space="preserve">
Oblaganje toplinske izolacije gipskartonskim pločama debljine 1,25 cm na metalnoj potkonstrukciji. U cijenu uključen sav potreban ovjes, pričvrsni i spojni elementi, kutne lajsne i revizijske rešetke. </t>
    </r>
  </si>
  <si>
    <t xml:space="preserve">Demontaža drvenih dvokrilnih zaokretnih vrata ugrađenih u zid od opeke, uključivo i učvršćenja u podu i zidu. Dimenzija vrata 245 x 265 cm.  
Uključivo utovar i odvoz na gradsku deponiju.
Obračun po komadu demontiranih vrata.  </t>
  </si>
  <si>
    <t>POZICIJA 1 - Vanjska vrata</t>
  </si>
  <si>
    <t xml:space="preserve">Demontaža drvenih dvokrilnih zaokretnih vrata ugrađenih u zid od opeke, uključivo i učvršćenja u podu i zidu. Dimenzija vrata 190 x 220 cm.  
Uključivo utovar i odvoz na gradsku deponiju.
Obračun po komadu demontiranih vrata.  </t>
  </si>
  <si>
    <t xml:space="preserve">Demontaža drvenih jednokrilnih zaokretnih vrata ugrađenih u zid od opeke, uključivo i učvršćenja u podu i zidu. Dimenzija vrata 90 x 190 cm.  
Uključivo utovar i odvoz na gradsku deponiju.
Obračun po komadu demontiranih vrata.  </t>
  </si>
  <si>
    <t xml:space="preserve">Demontaža drvenih dvokrilnih zaokretnih vrata ugrađenih u zid od opeke, uključivo i učvršćenja u podu i zidu. Dimenzija vrata 284 x 300 cm.  
Uključivo utovar i odvoz na gradsku deponiju.
Obračun po komadu demontiranih vrata.  </t>
  </si>
  <si>
    <t>POZICIJA 3 - Vanjska vrata</t>
  </si>
  <si>
    <t>POZICIJA 4 - Vanjska vrata</t>
  </si>
  <si>
    <t>POZICIJA 5 - Vanjska vrata</t>
  </si>
  <si>
    <t>POZICIJA 1 - Prozor</t>
  </si>
  <si>
    <t>POZICIJA 2 - Prozor</t>
  </si>
  <si>
    <t>POZICIJA 3 - Prozor</t>
  </si>
  <si>
    <t>POZICIJA 5 - Prozor</t>
  </si>
  <si>
    <t>POZICIJA 5-1 - Prozor</t>
  </si>
  <si>
    <t>POZICIJA 6 - Prozor</t>
  </si>
  <si>
    <t>POZICIJA 8 - Prozor</t>
  </si>
  <si>
    <t>POZICIJA 9 - Prozor</t>
  </si>
  <si>
    <t>POZICIJA 10 - Prozor</t>
  </si>
  <si>
    <t>POZICIJA 11 - Prozor</t>
  </si>
  <si>
    <t>POZICIJA 13 - Prozor</t>
  </si>
  <si>
    <t>POZICIJA 14 - Prozor</t>
  </si>
  <si>
    <t>POZICIJA 4-1 - Prozor</t>
  </si>
  <si>
    <t>POZICIJA 4-2 - Prozor</t>
  </si>
  <si>
    <t>Ispuna: Trostruko IZO staklo 4/12/4/12/4 mm sa plinovitim punjenjem, dvostrukim Low-e premazom i trostrukim brtvljenjem.</t>
  </si>
  <si>
    <r>
      <rPr>
        <b/>
        <sz val="11"/>
        <rFont val="Calibri"/>
        <family val="2"/>
        <charset val="238"/>
        <scheme val="minor"/>
      </rPr>
      <t>POZICIJA P1,</t>
    </r>
    <r>
      <rPr>
        <sz val="11"/>
        <rFont val="Calibri"/>
        <family val="2"/>
        <scheme val="minor"/>
      </rPr>
      <t xml:space="preserve">  dim. 1,22 x 1,50 m </t>
    </r>
  </si>
  <si>
    <r>
      <rPr>
        <b/>
        <sz val="11"/>
        <rFont val="Calibri"/>
        <family val="2"/>
        <charset val="238"/>
        <scheme val="minor"/>
      </rPr>
      <t>POZICIJA P3</t>
    </r>
    <r>
      <rPr>
        <sz val="11"/>
        <rFont val="Calibri"/>
        <family val="2"/>
        <charset val="238"/>
        <scheme val="minor"/>
      </rPr>
      <t xml:space="preserve">,  dim. 1,08 X 1,00 m </t>
    </r>
  </si>
  <si>
    <r>
      <rPr>
        <b/>
        <sz val="11"/>
        <rFont val="Calibri"/>
        <family val="2"/>
        <charset val="238"/>
        <scheme val="minor"/>
      </rPr>
      <t>POZICIJA P4-1</t>
    </r>
    <r>
      <rPr>
        <sz val="11"/>
        <rFont val="Calibri"/>
        <family val="2"/>
        <charset val="238"/>
        <scheme val="minor"/>
      </rPr>
      <t xml:space="preserve">,  dim. 1,08 X 1,00 m  </t>
    </r>
  </si>
  <si>
    <r>
      <rPr>
        <b/>
        <sz val="11"/>
        <rFont val="Calibri"/>
        <family val="2"/>
        <charset val="238"/>
        <scheme val="minor"/>
      </rPr>
      <t>POZICIJA P4-2</t>
    </r>
    <r>
      <rPr>
        <sz val="11"/>
        <rFont val="Calibri"/>
        <family val="2"/>
        <charset val="238"/>
        <scheme val="minor"/>
      </rPr>
      <t xml:space="preserve">,  dim. 1,08 X 1,00m  </t>
    </r>
  </si>
  <si>
    <r>
      <rPr>
        <b/>
        <sz val="11"/>
        <rFont val="Calibri"/>
        <family val="2"/>
        <charset val="238"/>
        <scheme val="minor"/>
      </rPr>
      <t>POZICIJA P2</t>
    </r>
    <r>
      <rPr>
        <sz val="11"/>
        <rFont val="Calibri"/>
        <family val="2"/>
        <scheme val="minor"/>
      </rPr>
      <t xml:space="preserve">,  dim. 1,08 x 1,00 m </t>
    </r>
  </si>
  <si>
    <r>
      <rPr>
        <b/>
        <sz val="11"/>
        <rFont val="Calibri"/>
        <family val="2"/>
        <charset val="238"/>
        <scheme val="minor"/>
      </rPr>
      <t>POZICIJA P5</t>
    </r>
    <r>
      <rPr>
        <sz val="11"/>
        <rFont val="Calibri"/>
        <family val="2"/>
        <charset val="238"/>
        <scheme val="minor"/>
      </rPr>
      <t xml:space="preserve">,  dim. 1,00 x 1,00 m </t>
    </r>
  </si>
  <si>
    <r>
      <rPr>
        <b/>
        <sz val="11"/>
        <rFont val="Calibri"/>
        <family val="2"/>
        <charset val="238"/>
        <scheme val="minor"/>
      </rPr>
      <t>POZICIJA P5-1</t>
    </r>
    <r>
      <rPr>
        <sz val="11"/>
        <rFont val="Calibri"/>
        <family val="2"/>
        <charset val="238"/>
        <scheme val="minor"/>
      </rPr>
      <t xml:space="preserve">,  dim. 0,86 x 1,00 m  </t>
    </r>
  </si>
  <si>
    <r>
      <rPr>
        <b/>
        <sz val="11"/>
        <rFont val="Calibri"/>
        <family val="2"/>
        <charset val="238"/>
        <scheme val="minor"/>
      </rPr>
      <t>POZICIJA P6</t>
    </r>
    <r>
      <rPr>
        <sz val="11"/>
        <rFont val="Calibri"/>
        <family val="2"/>
        <charset val="238"/>
        <scheme val="minor"/>
      </rPr>
      <t xml:space="preserve">,  dim. 1,22 x 1,70 m  </t>
    </r>
  </si>
  <si>
    <r>
      <rPr>
        <b/>
        <sz val="11"/>
        <rFont val="Calibri"/>
        <family val="2"/>
        <charset val="238"/>
        <scheme val="minor"/>
      </rPr>
      <t>POZICIJA P7</t>
    </r>
    <r>
      <rPr>
        <sz val="11"/>
        <rFont val="Calibri"/>
        <family val="2"/>
        <charset val="238"/>
        <scheme val="minor"/>
      </rPr>
      <t xml:space="preserve">,  dim. 1,24 x 1,70 m  </t>
    </r>
  </si>
  <si>
    <r>
      <rPr>
        <b/>
        <sz val="11"/>
        <rFont val="Calibri"/>
        <family val="2"/>
        <charset val="238"/>
        <scheme val="minor"/>
      </rPr>
      <t>POZICIJA P8</t>
    </r>
    <r>
      <rPr>
        <sz val="11"/>
        <rFont val="Calibri"/>
        <family val="2"/>
        <charset val="238"/>
        <scheme val="minor"/>
      </rPr>
      <t xml:space="preserve">,  dim. 2,45 x 1,70 m  </t>
    </r>
  </si>
  <si>
    <r>
      <rPr>
        <b/>
        <sz val="11"/>
        <rFont val="Calibri"/>
        <family val="2"/>
        <charset val="238"/>
        <scheme val="minor"/>
      </rPr>
      <t>POZICIJA P9</t>
    </r>
    <r>
      <rPr>
        <sz val="11"/>
        <rFont val="Calibri"/>
        <family val="2"/>
        <charset val="238"/>
        <scheme val="minor"/>
      </rPr>
      <t xml:space="preserve">,  dim. 1,08 x 1,50 m  </t>
    </r>
  </si>
  <si>
    <r>
      <rPr>
        <b/>
        <sz val="11"/>
        <rFont val="Calibri"/>
        <family val="2"/>
        <charset val="238"/>
        <scheme val="minor"/>
      </rPr>
      <t>POZICIJA P10</t>
    </r>
    <r>
      <rPr>
        <sz val="11"/>
        <rFont val="Calibri"/>
        <family val="2"/>
        <charset val="238"/>
        <scheme val="minor"/>
      </rPr>
      <t xml:space="preserve">,  dim. 3,09 x 3,00 m  </t>
    </r>
  </si>
  <si>
    <r>
      <rPr>
        <b/>
        <sz val="11"/>
        <rFont val="Calibri"/>
        <family val="2"/>
        <charset val="238"/>
        <scheme val="minor"/>
      </rPr>
      <t>POZICIJA P11</t>
    </r>
    <r>
      <rPr>
        <sz val="11"/>
        <rFont val="Calibri"/>
        <family val="2"/>
        <charset val="238"/>
        <scheme val="minor"/>
      </rPr>
      <t xml:space="preserve">,  dim. 1,08 x 0,80 m  </t>
    </r>
  </si>
  <si>
    <r>
      <rPr>
        <b/>
        <sz val="11"/>
        <rFont val="Calibri"/>
        <family val="2"/>
        <charset val="238"/>
        <scheme val="minor"/>
      </rPr>
      <t>POZICIJA P12</t>
    </r>
    <r>
      <rPr>
        <sz val="11"/>
        <rFont val="Calibri"/>
        <family val="2"/>
        <charset val="238"/>
        <scheme val="minor"/>
      </rPr>
      <t xml:space="preserve">,  dim. 3,09 x 3,00 m  </t>
    </r>
  </si>
  <si>
    <r>
      <rPr>
        <b/>
        <sz val="11"/>
        <rFont val="Calibri"/>
        <family val="2"/>
        <charset val="238"/>
        <scheme val="minor"/>
      </rPr>
      <t>POZICIJA P13</t>
    </r>
    <r>
      <rPr>
        <sz val="11"/>
        <rFont val="Calibri"/>
        <family val="2"/>
        <charset val="238"/>
        <scheme val="minor"/>
      </rPr>
      <t xml:space="preserve">,  dim. 0,60 x 3,00 m  </t>
    </r>
  </si>
  <si>
    <r>
      <rPr>
        <b/>
        <sz val="11"/>
        <rFont val="Calibri"/>
        <family val="2"/>
        <charset val="238"/>
        <scheme val="minor"/>
      </rPr>
      <t>POZICIJA P14</t>
    </r>
    <r>
      <rPr>
        <sz val="11"/>
        <rFont val="Calibri"/>
        <family val="2"/>
        <charset val="238"/>
        <scheme val="minor"/>
      </rPr>
      <t xml:space="preserve">,  dim. 2,50 x 3,00 m  </t>
    </r>
  </si>
  <si>
    <r>
      <rPr>
        <b/>
        <sz val="11"/>
        <rFont val="Calibri"/>
        <family val="2"/>
        <charset val="238"/>
        <scheme val="minor"/>
      </rPr>
      <t>POZICIJA V2</t>
    </r>
    <r>
      <rPr>
        <sz val="11"/>
        <rFont val="Calibri"/>
        <family val="2"/>
        <charset val="238"/>
        <scheme val="minor"/>
      </rPr>
      <t xml:space="preserve">,  dim. 1,90 x 2,20 m  </t>
    </r>
  </si>
  <si>
    <r>
      <rPr>
        <b/>
        <sz val="11"/>
        <rFont val="Calibri"/>
        <family val="2"/>
        <charset val="238"/>
        <scheme val="minor"/>
      </rPr>
      <t>POZICIJA V3</t>
    </r>
    <r>
      <rPr>
        <sz val="11"/>
        <rFont val="Calibri"/>
        <family val="2"/>
        <charset val="238"/>
        <scheme val="minor"/>
      </rPr>
      <t xml:space="preserve">,  dim. 0,90 x 1,90 m  </t>
    </r>
  </si>
  <si>
    <r>
      <rPr>
        <b/>
        <sz val="11"/>
        <rFont val="Calibri"/>
        <family val="2"/>
        <charset val="238"/>
        <scheme val="minor"/>
      </rPr>
      <t>POZICIJA V4</t>
    </r>
    <r>
      <rPr>
        <sz val="11"/>
        <rFont val="Calibri"/>
        <family val="2"/>
        <charset val="238"/>
        <scheme val="minor"/>
      </rPr>
      <t xml:space="preserve">,  dim. 2,84 x 3,00 m  </t>
    </r>
  </si>
  <si>
    <r>
      <rPr>
        <b/>
        <sz val="11"/>
        <rFont val="Calibri"/>
        <family val="2"/>
        <charset val="238"/>
        <scheme val="minor"/>
      </rPr>
      <t>POZICIJA V5</t>
    </r>
    <r>
      <rPr>
        <sz val="11"/>
        <rFont val="Calibri"/>
        <family val="2"/>
        <charset val="238"/>
        <scheme val="minor"/>
      </rPr>
      <t xml:space="preserve">,  dim. 1,25 x 2,40 m  </t>
    </r>
  </si>
  <si>
    <t xml:space="preserve">Ugradnja unutarnjih prozorskih klupčica.
Stavka obuhvaća dobavu i ugradnju unutarnjih prozorskih klupčica od umjetnog kamena širine do 40 cm. 
Obračun po m' ugrađene unutarnje klupčice. </t>
  </si>
  <si>
    <t xml:space="preserve">Dobava i dostava potrebnog materijala i postava mineralne vune debljine 5 cm na nadozid tavana zbog sprečavanja pojave toplinskog mosta. 
Mineralna vuna namijenjena za toplinsku, zvučnu i protupožarnu zaštitu potkrovlja, a  gdje izolacija nije izložena tlačnom opterećenju.
Deklarirana toplinska provodljivost λ = 0,035 W/mK.
Klasa gorivosti: A1
Uzdužni otpor strujanju zraka: r &gt; 5 kNs/m2
Posebnu pažnju obratiti na izvedbu spojeva, preklopa, prijelaza i završetaka, prema detalju i uz konzultacije s proizvođačem.
Obračun po m² postavljenih ploča mineralne vune. </t>
  </si>
  <si>
    <t>- toplinska izolacija stropa prema negrijanom tavanu mineralnom vunom d = 5 cm</t>
  </si>
  <si>
    <t>Obračun se vrši po m² površine skele.</t>
  </si>
  <si>
    <t xml:space="preserve">Pažljiva demontaža vanjskih i unutarnjih jedinica klima uređaja zajedno sa nosačima klima uređaja te odvoz na gradsku deponiju ili na mjesto koje odredi Naručitelj. U cijenu uključiti sav materijal i pribor potreban za demontažu te utovar i odvoz na gradsku deponiju. 
Obračun po komadu demontirane vanjske jedinice. </t>
  </si>
  <si>
    <r>
      <t>Sanacija postojeće žbuke, odnosno postojećeg završnog sloja pročelja i izravnavanje podloge za izvedbu ETICS fasade. Pretpostavka je da se 20 % površine fasade mora sanirati. 
Obračun po m</t>
    </r>
    <r>
      <rPr>
        <vertAlign val="superscript"/>
        <sz val="11"/>
        <color theme="1"/>
        <rFont val="Calibri"/>
        <family val="2"/>
        <charset val="238"/>
        <scheme val="minor"/>
      </rPr>
      <t>2</t>
    </r>
    <r>
      <rPr>
        <sz val="11"/>
        <color theme="1"/>
        <rFont val="Calibri"/>
        <family val="2"/>
        <charset val="238"/>
        <scheme val="minor"/>
      </rPr>
      <t xml:space="preserve">. </t>
    </r>
  </si>
  <si>
    <t xml:space="preserve">Dobava i izvedba toplinske fasade vanjskih zidova sustavom ETICS (kontaktna tankoslojna fasada) na sljedeći način.
Izvedba fasadnog sustava zidova sa sljedećim slojevima:
‐polimerno‐cementno ljepilo 0,4 cm
‐ploče kamene vune (λ≤0,035 W/mK) debljine 14 cm 
‐1. sloj građevinskog ljepila s armaturnom mrežicom 0,5 cm
‐2. sloj građevinskog ljepila 0,2 cm
‐impregnirajući pretpremaz kvalitete kao koncentrat grund
‐silikatna tankoslojna žbuka 0,2 cm
</t>
  </si>
  <si>
    <t>Dobava i izvedba toplinske fasade podgleda strehe sustavom ETICS (kontaktna tankoslojna fasada) na sljedeći način.
Izvedba fasadnog sustava podgleda vijenca sa sljedećim slojevima:
‐polimerno‐cementno ljepilo 0,4 cm
‐ploče kamene vune (λ≤0,035 W/mK) debljine 14 cm
‐1. sloj građevinskog ljepila s armaturnom mrežicom 0,5 cm
‐2. sloj građevinskog ljepila 0,2 cm
‐impregnirajući pretpremaz kvalitete kao koncentrat grund
‐silikatna tankoslojna žbuka 0,2 cm</t>
  </si>
  <si>
    <t xml:space="preserve">Dobava i izvedba toplinske fasade za sprečavanje toplinskih mostova na svim dijelovima sustavom ETICS (kontaktna tankoslojna fasada) na sljedeći način.
Izvedba fasadnog sustava zidova sa sljedećim slojevima:
‐polimerno‐cementno ljepilo 0,4 cm
‐ploče kamene vune (λ≤0,035 W/mK) debljine 5 cm 
‐1. sloj građevinskog ljepila s armaturnom mrežicom 0,5 cm
‐2. sloj građevinskog ljepila 0,2 cm
‐impregnirajući pretpremaz kvalitete kao koncentrat grund
‐silikatna tankoslojna žbuka 0,2 cm
</t>
  </si>
  <si>
    <r>
      <rPr>
        <i/>
        <sz val="11"/>
        <color theme="1"/>
        <rFont val="Calibri"/>
        <family val="2"/>
        <charset val="238"/>
        <scheme val="minor"/>
      </rPr>
      <t>ZAVRŠNA OBRADA (MW)</t>
    </r>
    <r>
      <rPr>
        <sz val="11"/>
        <color theme="1"/>
        <rFont val="Calibri"/>
        <family val="2"/>
        <charset val="238"/>
        <scheme val="minor"/>
      </rPr>
      <t xml:space="preserve">
Završna obrada na zidovima kamenom vunom je silikatna tankoslojna žbuka, granulacije do 2,0 mm. Cijelu površinu obraditi u tonovima po postojećem stanju ili odabiru projektanta.
U cijenu su uključeni svi potrebni profili za žbukanje i profili za pročelje, alu i/ili PVC kutnici (sa mrežicom), sokl profili, okapni profili na nadvojima otvora, ojačanja za rubove, otvore, uglove i dr., te brtvljenje spojeva pročelja i vanjske stolarije i bravarije brtvom Sd=0,50.</t>
    </r>
  </si>
  <si>
    <r>
      <rPr>
        <i/>
        <sz val="11"/>
        <color theme="1"/>
        <rFont val="Calibri"/>
        <family val="2"/>
        <charset val="238"/>
        <scheme val="minor"/>
      </rPr>
      <t>BETONIRANJE STAZE OKO OBJEKTA</t>
    </r>
    <r>
      <rPr>
        <sz val="11"/>
        <color theme="1"/>
        <rFont val="Calibri"/>
        <family val="2"/>
        <charset val="238"/>
        <scheme val="minor"/>
      </rPr>
      <t xml:space="preserve">
Betoniranje staze oko objekta. Stazu izvesti u debljini od 10 cm, širine 100 cm, betonom C25/30, sa armaturnom mrežom Q188 u zemlji. Stavkom je obuhvaćena doprema betona iz tvornice betona, ugradba i njega betona nakon ugradbe.</t>
    </r>
  </si>
  <si>
    <t xml:space="preserve">Ponuđač je dužan nuditi solidan i ispravan rad, na temelju opisa. 
Ponuđač nudi gotov element: izrada u radionici sa dostavom na gradilište i svim potrebnim materijalom u prvoklasnoj izvedbi. Sav upotrebljeni materijal mora biti najbolje kvalitete. Prije pristupa izradi stolarije izvođač je obavezan prekontrolirati količine i mjere. Izvođač radova je dužan sa rukovodiocem gradilišta definirati redoslijed izrade i isporuke elemenata. Aluminijska stolarija treba biti visoke kvalitete, sa crnom brtvom, pet komora. Okov protuprovalni. Ukupni faktor prolaska topline kroz otvor mora biti manji od Uw= 1,4 W/m2K. Okovi i rukohvati na ulaznim vratima su sa vanjske i  s unutrašnje strane, a na prozorima su sa unutrašnje strane i u boji po izboru investitora. Jediničnom cijenom treba obuhvatiti: sav materijal, alat, mehanizaciju, troškove atesta, troškove radne snage za kompletan rad opisan u troškovniku i eventualno potrebnu radnu skelu sa postavom i skidanjem. Koristiti  cilindrične  petlje, kvake  sa  rozetama, upuštene  brave, prihvatnike i vodilice sa  maskom. Izvođač radova treba sve mjere uzeti u naravi, na objektu. 
</t>
  </si>
  <si>
    <t xml:space="preserve">POLIETILENSKA FOLIJA
Dobava, dostava potrebnog materijala i postava polietilenske folije na pod postojećeg tavana, prije polaganja ploča kamene vune. Preklope izvesti minimalno 15 cm i obavezno ih zalijepiti trakom. </t>
  </si>
  <si>
    <r>
      <t xml:space="preserve">PAROPROPUSNA I VODONEPROPUSNA FOLIJA
</t>
    </r>
    <r>
      <rPr>
        <sz val="11"/>
        <rFont val="Calibri"/>
        <family val="2"/>
        <charset val="238"/>
        <scheme val="minor"/>
      </rPr>
      <t xml:space="preserve">Dobava, dostava potrebnog materijala i postava paropropusne folije na stropu tavana, postavlja se direktno  na prethodno postavljene ploče mineralne vune.
Paropropusnu foliju podignuti vertikalno uz rubove.  Folija treba biti visoko paropropusna vodonepropusna krovna membrana za uporabu u građevinskoj industriji. Sastoji se od 2 sloja polipropilenske tkanine i funkcionalnog polipropilenskog filma koji osigurava visoku propusnost vodene pare i otpornost na vodu. Primijeniti tanku ekstrudiranu polietilensku foliju.
Posebnu pažnju obratiti na izvedbu spojeva, preklopa, prijelaza i završetaka, prema detalju i uz konzultacije s proizvođačem. Obračun po m² postavljene paropropusne folije. Preklope izvesti minimalno 15 cm i obavezno ih zalijepiti trakom. </t>
    </r>
  </si>
  <si>
    <r>
      <t xml:space="preserve">SERVISNA STAZA
</t>
    </r>
    <r>
      <rPr>
        <sz val="11"/>
        <rFont val="Calibri"/>
        <family val="2"/>
        <charset val="238"/>
        <scheme val="minor"/>
      </rPr>
      <t>Izrada nove servisne staze širine 1 m preko drvenih grednika.
Servisna staza se izvodi OSB pločama debljine 24 mm u svemu prema pravilima struke. 
Obračun po m² tlocrtne površine staze.</t>
    </r>
  </si>
  <si>
    <r>
      <rPr>
        <i/>
        <sz val="11"/>
        <rFont val="Calibri"/>
        <family val="2"/>
        <charset val="238"/>
        <scheme val="minor"/>
      </rPr>
      <t>PE FOLIJA</t>
    </r>
    <r>
      <rPr>
        <sz val="11"/>
        <rFont val="Calibri"/>
        <family val="2"/>
        <charset val="238"/>
        <scheme val="minor"/>
      </rPr>
      <t xml:space="preserve">
Dobava i izvedba sloja od PE folije debljine d=0,25 mm. PE foliju postaviti na mineralnu vunu. Preklope izvesti minimalno 15 cm i obavezno ih zalijepiti trakom. 
Obračun po m</t>
    </r>
    <r>
      <rPr>
        <vertAlign val="superscript"/>
        <sz val="11"/>
        <rFont val="Calibri"/>
        <family val="2"/>
        <charset val="238"/>
        <scheme val="minor"/>
      </rPr>
      <t>2</t>
    </r>
    <r>
      <rPr>
        <sz val="11"/>
        <rFont val="Calibri"/>
        <family val="2"/>
        <charset val="238"/>
        <scheme val="minor"/>
      </rPr>
      <t xml:space="preserve"> položene PE folije.</t>
    </r>
  </si>
  <si>
    <t xml:space="preserve">Dobava i dostava potrebnog materijala i postava mineralne vune debljine 16 cm na postojeće slojeve stropa ispod vanjskog stubišta, razreda gorivosti A1. 
Mineralna vuna namijenjena za toplinsku, zvučnu i protupožarnu zaštitu krova, a  gdje izolacija nije izložena tlačnom opterećenju.
Deklarirana toplinska provodljivost λ = 0,035 W/mK. 
Klasa gorivosti: A1
Uzdužni otpor strujanju zraka: r &gt; 5 kNs/m2
Posebnu pažnju obratiti na izvedbu spojeva, preklopa, prijelaza i završetaka, prema detalju i uz konzultacije s proizvođačem.
Obračun po m² postavljenih ploča kamene vune. 
</t>
  </si>
  <si>
    <r>
      <rPr>
        <b/>
        <sz val="11"/>
        <rFont val="Calibri"/>
        <family val="2"/>
        <charset val="238"/>
        <scheme val="minor"/>
      </rPr>
      <t>IZVEDBA TOPLINSKE IZOLACIJE STROPA ISPOD NATKRIVENE TERASE</t>
    </r>
    <r>
      <rPr>
        <sz val="11"/>
        <rFont val="Calibri"/>
        <family val="2"/>
        <charset val="238"/>
        <scheme val="minor"/>
      </rPr>
      <t xml:space="preserve">
Tehničko-izolacijski uvjeti: 
-koeficijent prolaska topline novoizvedenog sustava krova nad grijanim prostorom U ≤ 0,20 W/M2k</t>
    </r>
  </si>
  <si>
    <t xml:space="preserve">Dobava i dostava potrebnog materijala i postava mineralne vune debljine 14 cm na postojeće slojeve stropa ispod natkrivene terase, razreda gorivosti A1. 
Mineralna vuna namijenjena za toplinsku, zvučnu i protupožarnu zaštitu podova, a  gdje je izolacija izložena tlačnom opterećenju.
Deklarirana toplinska provodljivost λ = 0,035 W/mK. 
Klasa gorivosti: A1
Posebnu pažnju obratiti na izvedbu spojeva, preklopa, prijelaza i završetaka, prema detalju i uz konzultacije s proizvođačem.
Obračun po m² postavljenih ploča kamene vune. 
</t>
  </si>
  <si>
    <r>
      <rPr>
        <i/>
        <sz val="11"/>
        <rFont val="Calibri"/>
        <family val="2"/>
        <charset val="238"/>
        <scheme val="minor"/>
      </rPr>
      <t>KERAMIČKE PLOČICE</t>
    </r>
    <r>
      <rPr>
        <sz val="11"/>
        <rFont val="Calibri"/>
        <family val="2"/>
        <charset val="238"/>
        <scheme val="minor"/>
      </rPr>
      <t xml:space="preserve">
Stavka obuhvaća nabavku i postavljanje protukliznih keramičarskih pločica 1. klase. Otpornost na klizanje minimalno R9. Uzorak i boja keramičkih pločica po izboru Investitora. Pločice ljepiti fleksibilnim polimer cementnim ljepilom. Korisiti fugirnu masu na osnovi akrilnih smola u vodenoj disperziji. Boja fugirne mase po izboru Investitora. U stavci predviđene sve potrebne radnje i predradnje za izvedbu iste. 
Obračun po m</t>
    </r>
    <r>
      <rPr>
        <vertAlign val="superscript"/>
        <sz val="11"/>
        <rFont val="Calibri"/>
        <family val="2"/>
        <charset val="238"/>
        <scheme val="minor"/>
      </rPr>
      <t>2</t>
    </r>
    <r>
      <rPr>
        <sz val="11"/>
        <rFont val="Calibri"/>
        <family val="2"/>
        <charset val="238"/>
        <scheme val="minor"/>
      </rPr>
      <t xml:space="preserve"> tlocrtne površine poda.
</t>
    </r>
  </si>
  <si>
    <t xml:space="preserve">Dobava i izvedba toplinske izolacije poda prema vanjskom zraku sustavom ETICS (kontaktna tankoslojna fasada) na sljedeći način.
Izvedba fasadnog sustava poda prema vanjskom zraku sa sljedećim slojevima:
‐polimerno‐cementno ljepilo 0,4 cm
‐ploče kamene vune (λ≤0,035 W/mK) debljine 14 cm 
‐1. sloj građevinskog ljepila s armaturnom mrežicom 0,5 cm
‐2. sloj građevinskog ljepila 0,2 cm
‐impregnirajući pretpremaz kvalitete kao koncentrat grund
‐silikatna tankoslojna žbuka 0,2 cm
</t>
  </si>
  <si>
    <t>- izvedba toplinske izolacije poda prema vanjskom zraku kamenom vunom d=14 cm</t>
  </si>
  <si>
    <t xml:space="preserve">Dobava i dostava potrebnog materijala i postava mineralne vune debljine 12 cm na postojeće slojeve zida prema tlu, razreda gorivosti A1. 
Mineralna vuna namijenjena za toplinsku, zvučnu i protupožarnu zaštitu krova, a  gdje izolacija nije izložena tlačnom opterećenju.
Deklarirana toplinska provodljivost λ = 0,035 W/mK. 
Klasa gorivosti: A1
Uzdužni otpor strujanju zraka: r &gt; 5 kNs/m2
Posebnu pažnju obratiti na izvedbu spojeva, preklopa, prijelaza i završetaka, prema detalju i uz konzultacije s proizvođačem.
Obračun po m² postavljenih ploča kamene vune. 
</t>
  </si>
  <si>
    <r>
      <rPr>
        <i/>
        <sz val="11"/>
        <rFont val="Calibri"/>
        <family val="2"/>
        <charset val="238"/>
        <scheme val="minor"/>
      </rPr>
      <t>PP FOLIJA</t>
    </r>
    <r>
      <rPr>
        <sz val="11"/>
        <rFont val="Calibri"/>
        <family val="2"/>
        <charset val="238"/>
        <scheme val="minor"/>
      </rPr>
      <t xml:space="preserve">
Dobava i izvedba sloja od PP (paropropusne i vodonepropusne)  folije debljine d=0,40 mm. PP foliju postaviti na postojeće zidove prema tlu. Preklope izvesti minimalno 15 cm i obavezno ih zalijepiti trakom. 
Obračun po m2 položene PP folije.
</t>
    </r>
  </si>
  <si>
    <t>Limarija mora biti odvojena od površine betona i žbuke bitumenskom ljepenkom ili polietilenskom folijom, što je uključeno u jediničnoj cijeni, ako nije drugačije označeno troškovnikom.</t>
  </si>
  <si>
    <t>Izrada, dobava i ugradnja automatskih kliznih staklenih vrata. Otvaranje je putem senzora u podu ili radara. Ostatak otvora
ostakljen fiksnim staklom.</t>
  </si>
  <si>
    <t>Nabava, dobava i ugradnja mramornih nazidnih ploča na stubišnim vanjskim zidićima. Oblik i boja po izboru Investitora. U cijenu obračunat sav rad i materijal do potpune gotovosti.</t>
  </si>
  <si>
    <t>7.2.</t>
  </si>
  <si>
    <r>
      <rPr>
        <u/>
        <sz val="11"/>
        <color theme="1"/>
        <rFont val="Calibri"/>
        <family val="2"/>
        <charset val="238"/>
        <scheme val="minor"/>
      </rPr>
      <t>Građevina:</t>
    </r>
    <r>
      <rPr>
        <sz val="11"/>
        <color theme="1"/>
        <rFont val="Calibri"/>
        <family val="2"/>
        <charset val="238"/>
        <scheme val="minor"/>
      </rPr>
      <t xml:space="preserve"> Energetska obnova upravne zgrade Grada Slatine</t>
    </r>
  </si>
  <si>
    <r>
      <rPr>
        <u/>
        <sz val="11"/>
        <color theme="1"/>
        <rFont val="Calibri"/>
        <family val="2"/>
        <charset val="238"/>
        <scheme val="minor"/>
      </rPr>
      <t>Lokacija:</t>
    </r>
    <r>
      <rPr>
        <sz val="11"/>
        <color theme="1"/>
        <rFont val="Calibri"/>
        <family val="2"/>
        <charset val="238"/>
        <scheme val="minor"/>
      </rPr>
      <t xml:space="preserve"> Trg Svetog Josipa 10, 33520 Slatina, kč.br. 4368/2, k.o. Podravska Slatina</t>
    </r>
  </si>
  <si>
    <t xml:space="preserve">HIDROIZOLATERSKI RADOVI UKUPNO: </t>
  </si>
  <si>
    <t>4.4.</t>
  </si>
  <si>
    <t>4.5.</t>
  </si>
  <si>
    <t>4.6.</t>
  </si>
  <si>
    <t>4.7.</t>
  </si>
  <si>
    <t>4.8.</t>
  </si>
  <si>
    <t>4.9.</t>
  </si>
  <si>
    <t>6.2.</t>
  </si>
  <si>
    <t>6.3.</t>
  </si>
  <si>
    <t>6.4.</t>
  </si>
  <si>
    <t>6.5.</t>
  </si>
  <si>
    <t>6.6.</t>
  </si>
  <si>
    <r>
      <rPr>
        <b/>
        <sz val="11"/>
        <rFont val="Calibri"/>
        <family val="2"/>
        <charset val="238"/>
        <scheme val="minor"/>
      </rPr>
      <t>POZICIJA V1-1</t>
    </r>
    <r>
      <rPr>
        <sz val="11"/>
        <rFont val="Calibri"/>
        <family val="2"/>
        <charset val="238"/>
        <scheme val="minor"/>
      </rPr>
      <t xml:space="preserve">,  dim. 2,45 x 2,65 m  </t>
    </r>
  </si>
  <si>
    <r>
      <rPr>
        <b/>
        <sz val="11"/>
        <rFont val="Calibri"/>
        <family val="2"/>
        <charset val="238"/>
        <scheme val="minor"/>
      </rPr>
      <t>POZICIJA V1-2</t>
    </r>
    <r>
      <rPr>
        <sz val="11"/>
        <rFont val="Calibri"/>
        <family val="2"/>
        <charset val="238"/>
        <scheme val="minor"/>
      </rPr>
      <t xml:space="preserve">,  dim. 2,45 x 2,20 m  </t>
    </r>
  </si>
  <si>
    <t xml:space="preserve">Izrada, doprema i montaža horizontalnog sandučastog oluka r.š. 33 cm od pocinčanog bojanog lima d=0,7 mm sa tipskim držačima od plošnog čelika na razmaku od max. 1,0 m. Komplet sa svim radom i materijalom. Radna skela obračunava se posebno. Obračun po m' položenog oluka. </t>
  </si>
  <si>
    <t>Izrada, doprema i montaža vertikalnih oluka  kvadratnog presjeka dimenzija 120 mm od pocinčanog bojanog lima d=0,7mm sa tipskim držačima od plošnog čelika na razmaku od max. 1,0 m. Komplet sa svim radom i materijalom i upajanjem u odvodnu cijev spojenu sa kanalizacijom. Radna skela obračunava se posebno. Obračun po m' položenog oluka, a obuhvaća sva koljena i kotliće.</t>
  </si>
  <si>
    <t>Pri realizaciji grijanja oluka, električni kabeli se ugrađuju direktno u elemente za dovod oborinske vode. Zbog toga što su kablovi izloženi djelovanju vjetra, sode, snijega, leda i UV zraka, moraju biti izrađeni od kvalitetnih materijala te ispravno i pažljivo ugrađeni. Kablove postaviti i učvrstiti tako da ih vjetar, voda i klizanje snijega ne mogu pomaknuti niti oštetit. Na svakim 30 cm postaviti distantni element kako ne bi došlo do doticanja grijaćih kabela. Kod vertikalnih oluka je (viših od 4 m) grijaće kabele treba mehanički rasteretiti plastificiranim čeličnim užetom koje je upeto na ovjesište. Sve elemente električnih instalacija (osim osjetila za vlagu) potrebno je smjestiti tako da budu zaštićeni od kiše, snijega i ostalih atmosferskih utjecaja. Napojno-upravljački razdjelnik treba postaviti na lako dostupno mjesto za kontrolu rada grijanja, ali njegovom izvedbom onemogućiti neovlaštenim osobama utjecaj na rad grijanja.</t>
  </si>
  <si>
    <t>U horizontalne i vertikalne oluke potrebno je grijati s dva traga grijaćih kabela, u tom slučaju snage iznose 35-45 W/m. Razmak između tragova grijaćih kabela i njihovo učvršćivanje omogućuju limeni distantni elementi (širine 64-82 mm). Materijal izrade distantnih elemenata (FuZn ili Cu lim) treba biti usklađen s materijalom oluka kako ne bi došlo do pojave galvanskih struja i razaranja materijala oluka.</t>
  </si>
  <si>
    <t>Vertiklane odvode treba grijati po cijeloj visini i u slučaju kada su direktno spojeni na kanalizaciju, odnosno, do 1 m ispod razine tla. Kod vertikalnih odvoda s otvorenim izljevom oborinske vode, grijaće kabele treba postaviti do kraja izljevne cijevi, a izljevna cijev treba biti odignuta barem 150 mm iznad razine tla.</t>
  </si>
  <si>
    <t>6.7.</t>
  </si>
  <si>
    <t>Priprema podloge (POD + ZID)</t>
  </si>
  <si>
    <r>
      <t>Mineralna podloga treba biti čvrsta i očišćena od sredstava koja smanjuju prionjivost podloge (kao npr. masti, ulja, cementno mlijeko, slobodne čestice, prašina i slično). U stavku uključeno zbrinjavanje otpada (šute). Obračun po m</t>
    </r>
    <r>
      <rPr>
        <vertAlign val="superscript"/>
        <sz val="11"/>
        <color indexed="8"/>
        <rFont val="Calibri"/>
        <family val="2"/>
        <charset val="238"/>
        <scheme val="minor"/>
      </rPr>
      <t>2</t>
    </r>
    <r>
      <rPr>
        <sz val="11"/>
        <color indexed="8"/>
        <rFont val="Calibri"/>
        <family val="2"/>
        <charset val="238"/>
        <scheme val="minor"/>
      </rPr>
      <t xml:space="preserve">.
</t>
    </r>
  </si>
  <si>
    <r>
      <t>m</t>
    </r>
    <r>
      <rPr>
        <vertAlign val="superscript"/>
        <sz val="11"/>
        <color indexed="8"/>
        <rFont val="Calibri"/>
        <family val="2"/>
        <charset val="238"/>
        <scheme val="minor"/>
      </rPr>
      <t>2</t>
    </r>
  </si>
  <si>
    <t>Prekid kapilarne vlage zidova u prizemlju</t>
  </si>
  <si>
    <t>Dobava i ugradnja silanske kreme za prekid kapilarne vlage u zidovima od opeke. Bušenje rupa (horizontalno) promjera 14mm, na međusobnom razmaku 10cm. Rupe se buše 3cm manje od debljine zida, sa unutarnje ili vanjske strane. Rupe se buše 10cm iznad vanjske kote terena. Nakon čišćenja rupa potrebno je ručnim pištoljem utisnuti kremu i rupe zatvoriti s brzoveznim mortom (vrijeme vezanja 5min). Krema se može injektirati neovisno o udjelu soli (kloridi, sulfati, nitrati), te u konstrukcije sa visokim udjelom vlage (95% +/- 5%).
U cijenu uključen i brzovezni mort.
Potrošnja kreme ovisna je o debljini zida:
12 cm.......  140 ml/m'
24 cm.......  330 ml/m'
36 cm.......  510 ml/m'
Obračun po m'</t>
  </si>
  <si>
    <t>a) zidovi debljine do 12 cm</t>
  </si>
  <si>
    <t>b) zidovi debljine 12-24cm</t>
  </si>
  <si>
    <t>c) zidovi debljine 24-36 cm</t>
  </si>
  <si>
    <t>b) zidovi debljine  36-50 cm</t>
  </si>
  <si>
    <t>Izravnanje podloge i izrada holkera (zaobljenja) na spojevima pod-zid</t>
  </si>
  <si>
    <r>
      <t>Dobava i ugradnja reparaturnog morta ojačanim vlaknima, potrošnje 19 kg/m</t>
    </r>
    <r>
      <rPr>
        <vertAlign val="superscript"/>
        <sz val="11"/>
        <color indexed="8"/>
        <rFont val="Calibri"/>
        <family val="2"/>
        <charset val="238"/>
        <scheme val="minor"/>
      </rPr>
      <t>2</t>
    </r>
    <r>
      <rPr>
        <sz val="11"/>
        <color indexed="8"/>
        <rFont val="Calibri"/>
        <family val="2"/>
        <charset val="238"/>
        <scheme val="minor"/>
      </rPr>
      <t>/cm (za izravnanje podloge) odnosno 2-2,5 kg/m' (za izradu holkera).
Karakteristike morta:
Tlačna čvrstoća: 70,7 MPa;
Maksimalna veličina agregata: 1.2 mm;
Ugradnja slijedećeg sloja: nakon 24h</t>
    </r>
  </si>
  <si>
    <t>a) Izvedba holkera. Obračun po m'.</t>
  </si>
  <si>
    <r>
      <t>b) Izravnanje površina. Obračun po m</t>
    </r>
    <r>
      <rPr>
        <vertAlign val="superscript"/>
        <sz val="11"/>
        <color indexed="8"/>
        <rFont val="Calibri"/>
        <family val="2"/>
        <charset val="238"/>
        <scheme val="minor"/>
      </rPr>
      <t>2</t>
    </r>
    <r>
      <rPr>
        <sz val="11"/>
        <color indexed="8"/>
        <rFont val="Calibri"/>
        <family val="2"/>
        <charset val="238"/>
        <scheme val="minor"/>
      </rPr>
      <t>.</t>
    </r>
  </si>
  <si>
    <t>Ugradnja hidroizolacijskog premaza otpornog na negativan pritisak (POD + ZID 0.5 m)</t>
  </si>
  <si>
    <r>
      <t>Dobava svog potrebnog materijala i izvedba hidroizolacije podova i zidova do visine 0.5 m iznad razine poda. Prije ugradnje hidroizolacije, podlogu je potrebno  tretirati s polimer-silikatnim temeljnim premazom (potrošnja 130 g/m², u slučaju jako upojnih podloga do 250 g/m²). 
Nakon 30 minuta nanosi se hidroizolacijski mineralni premaz s kristalizirajućim svojstvima, otporan na negativan pritisak do 13 bara. Premaz se nanosi u dva sloja ukupne potrošnje 3.5-4.0 kg/m². Premaz ugraditi na pod te zid do visine 50cm. Premaz se može bojati, žbukati ili ostaviti kao završni sloj. Hidroizolacijski premaz je otporan na kloride, sulfate i fosfate, ne sadrži hlapive organske spojeve (VOC=0) te ne ispušta spojeve štetne za okoliš. Hidroizolacijski premaz je visoko paropropustan (μ=60).
Obračun po m</t>
    </r>
    <r>
      <rPr>
        <vertAlign val="superscript"/>
        <sz val="11"/>
        <color indexed="8"/>
        <rFont val="Calibri"/>
        <family val="2"/>
        <charset val="238"/>
        <scheme val="minor"/>
      </rPr>
      <t>2</t>
    </r>
    <r>
      <rPr>
        <sz val="11"/>
        <color indexed="8"/>
        <rFont val="Calibri"/>
        <family val="2"/>
        <charset val="238"/>
        <scheme val="minor"/>
      </rPr>
      <t xml:space="preserve">.
</t>
    </r>
  </si>
  <si>
    <t>Žbukanje unutarnjih prostorija visoko paropropusnom sanacijskom žbukom (ZID 1.0m)</t>
  </si>
  <si>
    <t>Dobava i ugradnja sustava sanacijskih isušujućih žbuka u visini minimalno 1.0 m od razine izvedbe prekida kapilarne vlage. Podlogu je prethodno potrebno tretirati nanošenjem polimer-silikatnog temeljnog premaza (potrošnja 140 g/m2), hidrofobnog premaza koji učvršćuje podlogu. Zatim slijedi dobava i ugradnja paropropusne sanacijske žbuke. Sanacijska žbuka otporna je na vlagu te iznimna oštećenja solima. Žbuka mora biti iznimno porozna i hidrofobna kako bi omogućila brzo sušenje i desalinizaciju zidane konstrukcije. Nakon ugradnje temeljnog premaza nanosi se tankoslojni temeljni špric izrađen od sanacijske žbuke (mora pokrivati barem 50% površine). Potrošnja šprica iznosi otprilike 3 kg/m2. 24h nakon izvedbe šprica nanosi se sanacijska žbuka, u 2 sloja ukupne debljine 2 - 2,5cm (potrošnja za 1 cm debljine iznosi 12kg/m2). 48h nakon ugradnje grube žbuke podloga se zaglađuje finom žbukom, debljine 1 - 1,5mm (potrošnja za 1mm iznosi 1.7kg/m2). U cijenu uključen sav potreban rad i materijal. Obračun po m2.</t>
  </si>
  <si>
    <t>2.1.</t>
  </si>
  <si>
    <t>2.2.</t>
  </si>
  <si>
    <t>2.3.</t>
  </si>
  <si>
    <t>2.4.</t>
  </si>
  <si>
    <t>2.5.</t>
  </si>
  <si>
    <t xml:space="preserve">Demontaža drvenih jednokrilnih zaokretnih vrata ugrađenih u zid od opeke, uključivo i učvršćenja u podu i zidu. Dimenzija vrata 125 x 240 cm.  
Uključivo utovar i odvoz na gradsku deponiju.
Obračun po komadu demontiranih vrata.  </t>
  </si>
  <si>
    <t xml:space="preserve">Demontaža drvenog dvokrilnog zaokretnog ostakljenog prozora ugrađenog u zid od opeke, uključivo i učvršćenja.
Uključivo utovar i odvoz na gradsku deponiju.
Obračun po komadu demontiranog prozora. </t>
  </si>
  <si>
    <t>KOTLOVNICA</t>
  </si>
  <si>
    <t>PRIPREMNI I DEMONTAŽNI RADOVI</t>
  </si>
  <si>
    <t xml:space="preserve">Demontaža dijela postojećeg toplovodnog razvoda </t>
  </si>
  <si>
    <t>u svrhu odvajanja kotla od postojeće instalacije</t>
  </si>
  <si>
    <t xml:space="preserve">te njegovo odvoženje na odgovarajući deponij </t>
  </si>
  <si>
    <t xml:space="preserve"> - DN 50 ( 57,0 x 3,2 )</t>
  </si>
  <si>
    <t xml:space="preserve"> - DN 65 ( 70,3 x 3,25 )</t>
  </si>
  <si>
    <t>Demontaža ekspanzione posude volumena 320L</t>
  </si>
  <si>
    <t xml:space="preserve">12 km. </t>
  </si>
  <si>
    <t>kpl</t>
  </si>
  <si>
    <t xml:space="preserve">Demontaža ionskog omekšivača vode sa jednim </t>
  </si>
  <si>
    <t xml:space="preserve">filterom i ručnim upravljanjem te njegovo odvoženje  </t>
  </si>
  <si>
    <t xml:space="preserve">Demontaža razdjelnika i sabirnika sa rezanjem i </t>
  </si>
  <si>
    <t xml:space="preserve">iznošenjem iz kotlovnice, te njegovo odvoženje na </t>
  </si>
  <si>
    <t>sati</t>
  </si>
  <si>
    <t>Demontaža postojeće opreme unutar kotlovnice</t>
  </si>
  <si>
    <t>koja se sastoji od:</t>
  </si>
  <si>
    <t xml:space="preserve"> - zaporni ventil DN 50</t>
  </si>
  <si>
    <t xml:space="preserve"> - zaporni ventil DN 65</t>
  </si>
  <si>
    <t xml:space="preserve"> - cirkulacijska pumpa DN 65</t>
  </si>
  <si>
    <t xml:space="preserve"> - troputni mješajući ventil</t>
  </si>
  <si>
    <t xml:space="preserve">   zajedno sa elektromot. pogonom</t>
  </si>
  <si>
    <t xml:space="preserve"> - nepovratni ventil DN 65</t>
  </si>
  <si>
    <t>NAPOMENA: Opremu odložiti na mjesto koje</t>
  </si>
  <si>
    <t>koje odredi investitor ili odvesti na  odgovarajuću</t>
  </si>
  <si>
    <t>Demontaža regulacije vođene vanjskom temperaturom</t>
  </si>
  <si>
    <t xml:space="preserve">sa uklanjanjem ožičenja cirkulacijske pumpe i </t>
  </si>
  <si>
    <t xml:space="preserve">Demontaža plinskog plamenika snage do </t>
  </si>
  <si>
    <t xml:space="preserve">300 kW te njegovo odlaganje na mjesto koje </t>
  </si>
  <si>
    <t>Demontaža toplovodnog kotla sa rezanjem i</t>
  </si>
  <si>
    <t xml:space="preserve">iznošenjem iz kotlovnice, te odvoženjem na </t>
  </si>
  <si>
    <t>DN 65</t>
  </si>
  <si>
    <t>UKUPNO PRIPREMNI I DEMONTAŽNI RADOVI:</t>
  </si>
  <si>
    <t>PLINSKA KONDENZACIJSKA KOTLOVNICA</t>
  </si>
  <si>
    <t>Stavka obuhvaća:</t>
  </si>
  <si>
    <t xml:space="preserve"> - dva zidna kotla snage  120-150 kW</t>
  </si>
  <si>
    <t xml:space="preserve"> - kaskadnu regulaciju </t>
  </si>
  <si>
    <t xml:space="preserve"> - zidni montažni okvir za montažu u nizu</t>
  </si>
  <si>
    <t xml:space="preserve"> - hidrauličku kaskadu sa izolacijom za dva kotla </t>
  </si>
  <si>
    <t xml:space="preserve"> - dva hidraulička seta sa visokoučinkovitim crpkama, nepovratnim ventilima , sigurnosnim  ventilom i izolacijom </t>
  </si>
  <si>
    <t xml:space="preserve"> - dva seta odvodnih lijevaka</t>
  </si>
  <si>
    <t xml:space="preserve"> - osjetnik temperature skretnice</t>
  </si>
  <si>
    <t xml:space="preserve"> - hidrauličku skretnicu do 400 kW</t>
  </si>
  <si>
    <t xml:space="preserve"> - spojni set</t>
  </si>
  <si>
    <t xml:space="preserve"> - izolaciju skretnice</t>
  </si>
  <si>
    <t>U cijenu stavke uključiti :</t>
  </si>
  <si>
    <t xml:space="preserve"> - plastična posuda s poklopcem</t>
  </si>
  <si>
    <t xml:space="preserve"> - 8 kg granulata za neutralizaciju</t>
  </si>
  <si>
    <t xml:space="preserve"> - 5 m specijalnog crijeva DN 20</t>
  </si>
  <si>
    <t xml:space="preserve"> - 3 obujmice</t>
  </si>
  <si>
    <t xml:space="preserve"> - 1 paket pH indikatora</t>
  </si>
  <si>
    <t>U stavka obuhvaća:</t>
  </si>
  <si>
    <t xml:space="preserve"> - Stanicu za pripremu  vode</t>
  </si>
  <si>
    <t xml:space="preserve"> - TH tester tvrdoće vode</t>
  </si>
  <si>
    <t xml:space="preserve"> - regeneracijsku sol 25 kg</t>
  </si>
  <si>
    <t xml:space="preserve"> - filter sa povratnim ispiranjem</t>
  </si>
  <si>
    <t>sa slijedećim prirubničkim priključcima:</t>
  </si>
  <si>
    <t xml:space="preserve"> - NO 50</t>
  </si>
  <si>
    <t xml:space="preserve"> - NO 65</t>
  </si>
  <si>
    <t>tople vode od čeličnih profila "U" 100, zajedno</t>
  </si>
  <si>
    <t>kg</t>
  </si>
  <si>
    <t>krug grijanja s mješačem koja se sastoji od:</t>
  </si>
  <si>
    <t xml:space="preserve"> - motor mješača za ventile do DN 50</t>
  </si>
  <si>
    <t xml:space="preserve"> - osjetnik temperature polaznog voda</t>
  </si>
  <si>
    <t xml:space="preserve"> - utikač za crpku grijanja</t>
  </si>
  <si>
    <t xml:space="preserve"> - DN 50, 12 m</t>
  </si>
  <si>
    <t>U cijenu stavke uključiti protuprirubnice, brtve</t>
  </si>
  <si>
    <t xml:space="preserve"> i vijke.</t>
  </si>
  <si>
    <t xml:space="preserve">  -  DN 100</t>
  </si>
  <si>
    <t xml:space="preserve">  -  DN 80</t>
  </si>
  <si>
    <t xml:space="preserve">  -  DN 65</t>
  </si>
  <si>
    <t xml:space="preserve">  -  DN 50</t>
  </si>
  <si>
    <t xml:space="preserve">  -  DN 40</t>
  </si>
  <si>
    <t>Dimenzija:</t>
  </si>
  <si>
    <t xml:space="preserve"> - DN 65</t>
  </si>
  <si>
    <t xml:space="preserve"> - DN 50</t>
  </si>
  <si>
    <t xml:space="preserve"> - DN 40</t>
  </si>
  <si>
    <t xml:space="preserve"> - DN 40   </t>
  </si>
  <si>
    <t xml:space="preserve"> - DN 32</t>
  </si>
  <si>
    <t xml:space="preserve"> - DN 25</t>
  </si>
  <si>
    <t xml:space="preserve">duljine 100 mm zajedno sa kuglastim ventilom </t>
  </si>
  <si>
    <t>R 3/8" i čeličnom cijevi za odzračivanje</t>
  </si>
  <si>
    <t xml:space="preserve"> - promjer : 80 mm</t>
  </si>
  <si>
    <t xml:space="preserve"> - priključak : R1/2"</t>
  </si>
  <si>
    <t xml:space="preserve"> - mjerno područje 0-120 st.C</t>
  </si>
  <si>
    <t xml:space="preserve"> - mjerno područje 0 - 6 bar</t>
  </si>
  <si>
    <t xml:space="preserve"> - R 3/4"</t>
  </si>
  <si>
    <t>Ličenje čeličnih bešavnih cijevi, pripadajućih konzola</t>
  </si>
  <si>
    <t xml:space="preserve">i oslonaca u dva sloja temeljnom antikorozivnom </t>
  </si>
  <si>
    <t>m2</t>
  </si>
  <si>
    <t xml:space="preserve"> (za čeličnu cijev DN 32)</t>
  </si>
  <si>
    <t xml:space="preserve">Pripremno-završni radovi, ispitivanje instalacije </t>
  </si>
  <si>
    <t xml:space="preserve">na nepropusnost tlačenjem komprimiranim </t>
  </si>
  <si>
    <t xml:space="preserve">zrakom na tlak 6 bara te  punjenje sustava </t>
  </si>
  <si>
    <t>Funkcionalna proba grijanja, odzračivanje radijatora,</t>
  </si>
  <si>
    <t>nadopunjavanje sustava vodom te balansiranje</t>
  </si>
  <si>
    <t>Postavljanje znakova upozorenja na vratima</t>
  </si>
  <si>
    <t xml:space="preserve"> - " KOTLOVNICA "</t>
  </si>
  <si>
    <t xml:space="preserve"> - "NEZAPOSLENIMA ULAZ ZABRANJEN".</t>
  </si>
  <si>
    <t xml:space="preserve"> - " IZLAZ "</t>
  </si>
  <si>
    <t xml:space="preserve">   </t>
  </si>
  <si>
    <t xml:space="preserve"> - spajanje kaskade na  elektro mrežu kotlovnice</t>
  </si>
  <si>
    <t xml:space="preserve"> - spajanje daljinskih upravljača  i cirkulacijskih pumpi sa elementima regulacije plinskog kotla</t>
  </si>
  <si>
    <t>Puštanje u rad plinskih kotlova</t>
  </si>
  <si>
    <t xml:space="preserve">od strane ovlaštenog servisa s regulacijom </t>
  </si>
  <si>
    <t>Spajanje i puštanje u rad automatske regulacije  od strane</t>
  </si>
  <si>
    <t>ovlaštenog servisa te davanje uputstva za rukovanje.</t>
  </si>
  <si>
    <t xml:space="preserve">Izrada pisanih uputa za rukovanje i održavanje </t>
  </si>
  <si>
    <t>postrojenja kotlovnice, kao i jedne funkcijske</t>
  </si>
  <si>
    <t>sheme ostakljene i uokvirene, te postavljene na</t>
  </si>
  <si>
    <t>UKUPNO PLINSKA KOTLOVNICA:</t>
  </si>
  <si>
    <t>UKUPNO OSTALI RADOVI:</t>
  </si>
  <si>
    <t>1.1.1.</t>
  </si>
  <si>
    <t>1.1.2.</t>
  </si>
  <si>
    <t>1.1.3.</t>
  </si>
  <si>
    <t>1.1.4.</t>
  </si>
  <si>
    <t>1.1.5.</t>
  </si>
  <si>
    <t>1.1.6.</t>
  </si>
  <si>
    <t>1.1.7.</t>
  </si>
  <si>
    <t>1.1.8.</t>
  </si>
  <si>
    <t>1.1.9.</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</si>
  <si>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</si>
  <si>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</si>
  <si>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</si>
  <si>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</si>
  <si>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</si>
  <si>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</si>
  <si>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</si>
  <si>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</si>
  <si>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</si>
  <si>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</si>
  <si>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</si>
  <si>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</si>
  <si>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</si>
  <si>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</si>
  <si>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</si>
  <si>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</si>
  <si>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</si>
  <si>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</si>
  <si>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</si>
  <si>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</si>
  <si>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</si>
  <si>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</si>
  <si>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</si>
  <si>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</si>
  <si>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</si>
  <si>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</si>
  <si>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</si>
  <si>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</si>
  <si>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</si>
  <si>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</si>
  <si>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</si>
  <si>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</si>
  <si>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</si>
  <si>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</si>
  <si>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</si>
  <si>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</si>
  <si>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</si>
  <si>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1.3.1.</t>
  </si>
  <si>
    <t>ZAMJENA RADIJATORSKIH VENTILA</t>
  </si>
  <si>
    <t xml:space="preserve">Demontaža radijatorski zapornih armatura i </t>
  </si>
  <si>
    <t xml:space="preserve"> - radijatorski ventil 1/2"</t>
  </si>
  <si>
    <t xml:space="preserve"> - radijatorska prigušnica 1/2 "</t>
  </si>
  <si>
    <t xml:space="preserve"> - čep za odzračivanje</t>
  </si>
  <si>
    <t xml:space="preserve"> - ispusni ventil</t>
  </si>
  <si>
    <t xml:space="preserve">  DN 15 (1/2")</t>
  </si>
  <si>
    <t xml:space="preserve">    - prigušnica</t>
  </si>
  <si>
    <t xml:space="preserve">    - DN 15 (1/2")</t>
  </si>
  <si>
    <t>2.6.</t>
  </si>
  <si>
    <t>2.7.</t>
  </si>
  <si>
    <t>2.8.</t>
  </si>
  <si>
    <t>2.9.</t>
  </si>
  <si>
    <t>HLAĐENJE DIZALICAMA TOPLINE</t>
  </si>
  <si>
    <t>DEMONTAŽNI RADOVI</t>
  </si>
  <si>
    <t>UNUTARNJE JEDINICE</t>
  </si>
  <si>
    <t>VANJSKE JEDINICE</t>
  </si>
  <si>
    <t>GRAĐEVINSKI RADOVI</t>
  </si>
  <si>
    <t>HLAĐENJE</t>
  </si>
  <si>
    <t>Vanjske jedinice</t>
  </si>
  <si>
    <t>Vanjska rashladna jedinica</t>
  </si>
  <si>
    <t>Tehničke karakteristike ukupno:</t>
  </si>
  <si>
    <t>Qh = 46-56 kW</t>
  </si>
  <si>
    <t/>
  </si>
  <si>
    <t>Unutarnje jedinice</t>
  </si>
  <si>
    <t>Broj portova: 4</t>
  </si>
  <si>
    <t>Unutarnja rashladna jedinica</t>
  </si>
  <si>
    <t>Qh  = 2,8 - 3,5 kW</t>
  </si>
  <si>
    <t>rashladnih jedinica</t>
  </si>
  <si>
    <t>Cijevni razvod i puštanje u pogon</t>
  </si>
  <si>
    <t>Račva za indeks kapaciteta do 200.</t>
  </si>
  <si>
    <t>Puštanje u pogon  upravljačkog sustava</t>
  </si>
  <si>
    <t>Puštanje u pogon vanjskih rashladnih jedinica sustava</t>
  </si>
  <si>
    <t>Bakrena cijev 6,4</t>
  </si>
  <si>
    <t>Bakrena cijev 12,7</t>
  </si>
  <si>
    <t>Bakrena cijev 9,5</t>
  </si>
  <si>
    <t>Bakrena cijev 15,9</t>
  </si>
  <si>
    <t>Bakrena cijev 28,6</t>
  </si>
  <si>
    <t>Bakrena cijev 22,2</t>
  </si>
  <si>
    <t>3.3.</t>
  </si>
  <si>
    <t>3.4.</t>
  </si>
  <si>
    <t>3.5.</t>
  </si>
  <si>
    <t>3.6.</t>
  </si>
  <si>
    <t>3.7.</t>
  </si>
  <si>
    <t>3.8.</t>
  </si>
  <si>
    <t>3.9.</t>
  </si>
  <si>
    <t>3.10.</t>
  </si>
  <si>
    <t>3.11.</t>
  </si>
  <si>
    <t>3.12.</t>
  </si>
  <si>
    <t>3.13.</t>
  </si>
  <si>
    <t>3.14.</t>
  </si>
  <si>
    <t>3.15.</t>
  </si>
  <si>
    <t>3.16.</t>
  </si>
  <si>
    <t>KOTLOVNICA UKUPNO:</t>
  </si>
  <si>
    <t>ZAMJENA RADIJATORSKIH VENTILA UKUPNO :</t>
  </si>
  <si>
    <t>HLAĐENJE DIZALICAMA TOPLINE UKUPNO:</t>
  </si>
  <si>
    <t>KOTLOVNICA UKUPNO</t>
  </si>
  <si>
    <t>ZAMJENA RADIJATORSKIH VENTILA UKUPNO</t>
  </si>
  <si>
    <t>HLAĐENJE DIZALICAMA TOPLINE UKUPNO</t>
  </si>
  <si>
    <t xml:space="preserve">                                                    HELION GROUP d.o.o. za projektiranje, nadzor i građenje, Županijska 43, 31 000 Osijek
                                                    Glavni projektant: Dejan Mikulić, mag.ing.aedif.                                                                                                                                                                                                                                                                                              </t>
  </si>
  <si>
    <t xml:space="preserve">Demontaža i ponovna montaža plinske instalacije. Plinske instalacije se odlažu na mjesto koje odredi ovlašteni plinski instalater do ponovne montaže. 
Obračun po kompletu. </t>
  </si>
  <si>
    <t>Demontaža i montaža postojeće instalacije na stropu ispod vanjskog stubišta i odlaganje na mjesto koje odredi Naručitelj do ponovne montaže. Demontažu i montažu obavlja ovlašteni instalater. Stavka obuhvaća sve radnje i materijal za izvedbu iste.  
Obračun po kompletu.</t>
  </si>
  <si>
    <t>Završno fino čišćenje objekta nakon završetka svih građevinsko - obrtničkih radova.
Prilikom čišćenja paziti da se završna obrada ne ošteti. 
Obračun po kompletu.</t>
  </si>
  <si>
    <t xml:space="preserve">Nabava, doprema i ugradnja uređaja za neutralizaciju </t>
  </si>
  <si>
    <t xml:space="preserve">Nabava, doprema i ugradnja razdjelnika tople vode, izrađen </t>
  </si>
  <si>
    <t xml:space="preserve">Nabava, doprema i ugradnja sabirnika tople vode, izrađen </t>
  </si>
  <si>
    <t xml:space="preserve">Nabava, doprema i ugradnja nosača razdjelnika i sabirnika </t>
  </si>
  <si>
    <t xml:space="preserve">Nabava, doprema i ugradnja proširene oprema za jedan </t>
  </si>
  <si>
    <t>se sastoji iz kamene vune u aluminijskom plaštu.</t>
  </si>
  <si>
    <t>Nabava, doprema i ugradnja toplinske izolacije cjevovoda koja</t>
  </si>
  <si>
    <t xml:space="preserve">Nabava, doprema i ugradnja crnih fitinga </t>
  </si>
  <si>
    <t xml:space="preserve">Nabava, doprema i ugradnja ovjesnog pribora, </t>
  </si>
  <si>
    <t>Odvod kondenzata izvesti u najbliže sanitarne ispuste 
preko sifona</t>
  </si>
  <si>
    <t>koji je udaljen 12 km. Stavka obuhvaća sve radnje i predradnje za izvedbu iste. Dimenzije cijevi su:</t>
  </si>
  <si>
    <t>te odvoženje na odgovarajuću deponiju udaljenu. 
Stavka obuhvaća sve radnje i predradnje za izvedbu iste.</t>
  </si>
  <si>
    <t>na odgovarajući deponij. 
Stavka obuhvaća sve radnje i predradnje za izvedbu iste.</t>
  </si>
  <si>
    <t>deponiju udaljenu 12 km. 
Stavka obuhvaća sve radnje i predradnje za izvedbu iste.</t>
  </si>
  <si>
    <t xml:space="preserve"> deponiju!
Stavka obuhvaća sve radnje i predradnje za izvedbu iste.</t>
  </si>
  <si>
    <t>elektromotornog pogona četvertputnog ventila te njegovo
odvoženje na odgovarajući deponij.
Stavka obuhvaća sve radnje i predradnje za izvedbu iste.</t>
  </si>
  <si>
    <t xml:space="preserve"> odredi investitor.
Stavka obuhvaća sve radnje i predradnje za izvedbu iste.</t>
  </si>
  <si>
    <t>odgovarajuću deponiju udaljenu do 12 km. 
Stavka obuhvaća sve radnje i predradnje za izvedbu iste.</t>
  </si>
  <si>
    <t>Demontaža dijela plinske instalacije unutar kotlovnice do postojećeg kotla te odvoženje na odgovarajući deponij.
Stavka obuhvaća sve radnje i predradnje za izvedbu iste.</t>
  </si>
  <si>
    <r>
      <t>Nabava, doprema i ugradnja instalacije kaskadno spojenih zidnih plinskih kondenzacijskih uređaja, instalacija sa</t>
    </r>
    <r>
      <rPr>
        <b/>
        <sz val="11"/>
        <rFont val="Calibri"/>
        <family val="2"/>
        <charset val="238"/>
        <scheme val="minor"/>
      </rPr>
      <t xml:space="preserve"> dva</t>
    </r>
    <r>
      <rPr>
        <sz val="11"/>
        <rFont val="Calibri"/>
        <family val="2"/>
        <charset val="238"/>
        <scheme val="minor"/>
      </rPr>
      <t xml:space="preserve"> uređaja postavljenih u nizu, za pogon ovisan ili neovisan o zraku u prostoriji, pojedinačnog učina 120 - 150 kW.
Stavka obuhvaća sve radnje i predradnje za izvedbu iste.</t>
    </r>
  </si>
  <si>
    <t>Nabava, doprema i ugradnja hidrauličke skretnice , za snage do 400 kW, sa priključcima DN 80 / DN 100 , sa toplinskom izolacijom.
Stavka obuhvaća sve radnje i predradnje za izvedbu iste.</t>
  </si>
  <si>
    <t>kondenzata plinskih postrojenja.
Stavka obuhvaća sve radnje i predradnje za izvedbu iste.</t>
  </si>
  <si>
    <t>Nabava, doprema i ugradnja stanice za pripremu vode namjenjena za sustave grijanja, za  učine do 500 kW i radne tlakove do 8 bara.
Stavka obuhvaća sve radnje i predradnje za izvedbu iste.</t>
  </si>
  <si>
    <t>Nabava, doprema i ugradnja sustava  za odvod dimnih plinova koji je izrađen od PPs plastike sa elementima za kaskadno spajanje u dimnjak.
Stavka obuhvaća sve radnje i predradnje za izvedbu iste.</t>
  </si>
  <si>
    <t>od crne čelične cijevi dimenzije DN 100 x 1200 mm.
Stavka obuhvaća sve radnje i predradnje za izvedbu iste.</t>
  </si>
  <si>
    <t>s obujmicama i materijalom za pričvrščenje.
Stavka obuhvaća sve radnje i predradnje za izvedbu iste.</t>
  </si>
  <si>
    <t xml:space="preserve"> - utikač za crpku motornog pogona
Stavka obuhvaća sve radnje i predradnje za izvedbu iste.</t>
  </si>
  <si>
    <t>Nabava, doprema i ugradnja prirubničke cirkulacione pumpe za sustave grijanja.
Stavka obuhvaća sve radnje i predradnje za izvedbu iste.</t>
  </si>
  <si>
    <t>Nabava, doprema i ugradnja čeličnih bešavnih cijevi.
Stavka obuhvaća sve radnje i predradnje za izvedbu iste. Slijedećih dimenzija:</t>
  </si>
  <si>
    <t>Nabava, doprema i ugradnja hamburških lukova.
Stavka obuhvaća sve radnje i predradnje za izvedbu iste.</t>
  </si>
  <si>
    <t>Nabava, doprema i ugradnja nepovratnog ventila za vodu, prirubnički NP 6.
Stavka obuhvaća sve radnje i predradnje za izvedbu iste.</t>
  </si>
  <si>
    <t>Nabava, doprema i ugradnja kuglaste slavine za vodu, prirubnička PN 6.
Stavka obuhvaća sve radnje i predradnje za izvedbu iste.</t>
  </si>
  <si>
    <t>Nabava, doprema i ugradnja kuglaste slavine za vodu, navojna.
Stavka obuhvaća sve radnje i predradnje za izvedbu iste.</t>
  </si>
  <si>
    <t>Nabava, doprema i ugradnja plinske kuglaste navojne slavine DN 25 PN4.
Stavka obuhvaća sve radnje i predradnje za izvedbu iste.</t>
  </si>
  <si>
    <t>Nabava, doprema i ugradnja čeličnih bešavnih cijevi  za proširenje plinske instalacije.
Stavka obuhvaća sve radnje i predradnje za izvedbu iste.</t>
  </si>
  <si>
    <t>Nabava, doprema i ugradnja automatskog odzračnog lončića s nepovratnim ventilom, dimenzija DN 15.
Stavka obuhvaća sve radnje i predradnje za izvedbu iste.</t>
  </si>
  <si>
    <t>Nabava, doprema i ugradnja odzračnog lonca, 
izrađen od čelične cijevi R 3".
Stavka obuhvaća sve radnje i predradnje za izvedbu iste.</t>
  </si>
  <si>
    <t>Nabava, doprema i ugradnja čeonog termometara. 
Stavka obuhvaća sve radnje i predradnje za izvedbu iste. Slijedećih karakteristika:</t>
  </si>
  <si>
    <t>Nabava, doprema i ugradnja manometra sa rasteretnom slavinom.
Stavka obuhvaća sve radnje i predradnje za izvedbu iste. Slijedećih karakteristika.</t>
  </si>
  <si>
    <t>Nabava, doprema i ugradnja ventila za pražnjenje razdjelnika, navojni.
Stavka obuhvaća sve radnje i predradnje za izvedbu iste.</t>
  </si>
  <si>
    <t>Nabava, doprema i ugradnja kotlovske sigurnosne grupe s toplinskom izolacijom za postrojenja da 350 kW.
Stavka obuhvaća sve radnje i predradnje za izvedbu iste.</t>
  </si>
  <si>
    <t>Nabava, doprema i ugradnja zatvorene membranske ekspanzione posude za toplu vodu volumena,  V = 300 L, za radni tlak 3 bara. Posuda mora biti atestirana.
Stavka obuhvaća sve radnje i predradnje za izvedbu iste.</t>
  </si>
  <si>
    <t>bojom, uz prethodno čišćenje.
Stavka obuhvaća sve radnje i predradnje za izvedbu iste.</t>
  </si>
  <si>
    <t>Debljina izolacije je 40 mm. 
Stavka obuhvaća sve radnje i predradnje za izvedbu iste.</t>
  </si>
  <si>
    <t>Nabava, doprema i ugradnja toplinske izolacije debljine 13 mm.
Stavka obuhvaća sve radnje i predradnje za izvedbu iste.</t>
  </si>
  <si>
    <t>(cijevni priključci, kape, lukovi, nazuvice, redukcije i sl.).
Stavka obuhvaća sve radnje i predradnje za izvedbu iste.</t>
  </si>
  <si>
    <t>noseće konzole i oslonci za cijevi i opremu.
Stavka obuhvaća sve radnje i predradnje za izvedbu iste.</t>
  </si>
  <si>
    <t>omekšanom vodom.
Stavka obuhvaća sve radnje i predradnje za izvedbu iste.</t>
  </si>
  <si>
    <t xml:space="preserve"> ogrijevnih tijela.
Stavka obuhvaća sve radnje i predradnje za izvedbu iste.</t>
  </si>
  <si>
    <t>kotlovnice. 
Stavka obuhvaća sve radnje i predradnje za izvedbu iste.
Slijedećeg sadržaja:</t>
  </si>
  <si>
    <t>Spajanje svih elemenata regulacije grijanja na postavljenu elektro mrežu unutar prostora u kojemu se nalazi plinski kotao i sobni korektori grijanja a koja je postavljena od strane ovlaštene firme koja se bavi elektro radovima.
Stavka obuhvaća sve radnje i predradnje za izvedbu iste.</t>
  </si>
  <si>
    <t>kapaciteta, te davanje uputstva za rukovanje.
Stavka obuhvaća sve radnje i predradnje za izvedbu iste.</t>
  </si>
  <si>
    <t>te davanje uputstva za rukovanje.
Stavka obuhvaća sve radnje i predradnje za izvedbu iste.</t>
  </si>
  <si>
    <t>vidno mjesto u kotlovnici.
Stavka obuhvaća sve radnje i predradnje za izvedbu iste.</t>
  </si>
  <si>
    <t>Nabava, doprema i ugradnja PPr cijevi provođenjem kroz postojeće dimovodno okno tj. sanacija postojećeg dimnjaka odgovarajućeg promjera umetanjem plastičnih kondenzacijskih cijevi za dimnjak visine 18 m i promjera 300 mm. 
Stavka obuhvaća sve radnje i predradnje za izvedbu iste.</t>
  </si>
  <si>
    <t>ventila instalacije grijanja.
Stavka obuhvaća sve radnje i predradnje za izvedbu iste.</t>
  </si>
  <si>
    <t>Nabava, doprema i ugradnja radijatorskog termostatskog ventila.
Stavka obuhvaća sve radnje i predradnje za izvedbu iste.</t>
  </si>
  <si>
    <t>Nabava, doprema i ugradnja termostatske glave.
Stavka obuhvaća sve radnje i predradnje za izvedbu iste.</t>
  </si>
  <si>
    <t>Nabava, doprema i ugradnja radijatorske ravne odnosno kutne prigušnice.
Stavka obuhvaća sve radnje i predradnje za izvedbu iste.</t>
  </si>
  <si>
    <t>Nabava, doprema i ugradnja čepa za odzračivanje.
Stavka obuhvaća sve radnje i predradnje za izvedbu iste.</t>
  </si>
  <si>
    <t>Nabava, doprema i ugradnja čepa sa ispusnim ventilom.
Stavka obuhvaća sve radnje i predradnje za izvedbu iste.
Stavka obuhvaća sve radnje i predradnje za izvedbu iste.</t>
  </si>
  <si>
    <t>Nabava, doprema i ugradnja sitnog spojnog i brtvenog materijala, ovjesni pribor, cijevne rozete, proturne cijevi i ostali pomoćni materijal.
Stavka obuhvaća sve radnje i predradnje za izvedbu iste.</t>
  </si>
  <si>
    <t>Pripremno završni radovi te ispitivanje cijevne mreže na nepropusnost komprimiranim zrakom. Tlačnu probu izvesti prema posebnim uvjetima iz projekta uz izdavanje potrebnih zapisnika.
Stavka obuhvaća sve radnje i predradnje za izvedbu iste.</t>
  </si>
  <si>
    <t>Punjenje sustava grijanja vodom, odzračivanje te topla i funkcionalna proba grijanja sa balansiranjem ogrijevnih tijela i izradom zapisnika.
Stavka obuhvaća sve radnje i predradnje za izvedbu iste.</t>
  </si>
  <si>
    <t>Demontaža i zbrinjavanje postojećih vanjskih i unutarnjih rashladnih jedinica split sustav.
Stavka obuhvaća sve radnje i predradnje za izvedbu iste.</t>
  </si>
  <si>
    <t>Priprema tampona za izradu ploče uzdignute od kote terena za 10 cm. Nabijenog šljunka veličine zrna 25 – 50 mm debljine 15 cm. Armiranje te betoniranje nosive ploče dizalica topline. Dimenzije ploče (4,5x2,3m). Odvoz viška materijala uključeno u stavci. Strojno kopanje temelja. Postavljanje oplate, armiranje i betroniranje temelja. Nabava i ugradnja ograde oko dizalica topline sa svim pripremnim građevinskim radovima za betoniranje trakastih temelja i postavljanje stupaca za ogradne elemente. U cijenu uvrstiti i ulazna vrata sa bravicom ili lokotom.
Stavka obuhvaća sve radnje i predradnje za izvedbu iste.</t>
  </si>
  <si>
    <t>Priprema tampona za izradu ploče uzdignute od kote terena za 10 cm. Nabijenog šljunka veličine zrna 25 – 50 mm debljine 15 cm. Armiranje te betoniranje nosive ploče dizalica topline. Dimenzije ploče (2,7x2,3 m).Odvoz viška materijala uključeno u stavci. Strojno kopanje temelja. Postavljanje oplate, armiranje i betroniranje temelja. Nabava i ugradnja ograde oko klima komore i dizalica topline sa svim pripremnim građevinskim radovima za betoniranje trakastih temelja i postavljanje stupaca za ogradne elemente. U cijenu uvrstiti i ulazna vrata sa bravicom ili lokotom.
Stavka obuhvaća sve radnje i predradnje za izvedbu iste.</t>
  </si>
  <si>
    <t>Radovi na zatvaranju otvora u zidovima i bojanje zidova, radovi na zatvaranju cjevovoda hlađenja vodootpornim i protupožarnim knaufom T 60.
Stavka obuhvaća sve radnje i predradnje za izvedbu iste.</t>
  </si>
  <si>
    <t>Nabava, doprema i ugradnja zrakom hlađene jedinice  sustava za vanjsku ugradnju u izvedbi toplinske pumpe, sa sustavom povrata topline sa ugrađenim hermetičkim kompresorima i izmjenjivačem.
Stavka obuhvaća sve radnje i predradnje za izvedbu iste.</t>
  </si>
  <si>
    <t>Nabava, doprema i ugradnja priključne kutije za međuspajanje unutarnjih jedinica.
Stavka obuhvaća sve radnje i predradnje za izvedbu iste.</t>
  </si>
  <si>
    <t>Nabava, doprema i ugradnja multi priključne kutije sa više portova za međuspajanje unutarnjih jedinica.
Stavka obuhvaća sve radnje i predradnje za izvedbu iste.</t>
  </si>
  <si>
    <t>Nabava, doprema i ugradnja unutarnje  jedinice sustava sa maskom  predviđena za  montažu na zid, opremljena ventilatorom, izmjenjivačem topline s direktnom ekspanzijom freona, elektronskim ekspanzijskim ventilom, te svim potrebnim elementima za zaštitu, kontrolu i regulaciju uređaja i temperature. Medij:  R-410A.
Stavka obuhvaća sve radnje i predradnje za izvedbu iste.</t>
  </si>
  <si>
    <t>Nabava, doprema i ugradnja kasetne zračne zavjese spojene na toplovodno grijanje Qh=7,5 -10 kW.
Stavka obuhvaća sve radnje i predradnje za izvedbu iste.</t>
  </si>
  <si>
    <t>Nabava, doprema i ugradnja žičanog elektronskog prostornog regulatora sa LCD displejom i tjednim programskim satom za upravljanje i kontrolu do 16 unutarnjih jedinica.
Stavka obuhvaća sve radnje i predradnje za izvedbu iste.</t>
  </si>
  <si>
    <t>Nabava, doprema i ugradnja centralnog nadzorno-upravljačkog sustava za regulaciju unutarnjih jedinica sustava. Regulator predvidjeti za montažu na zid i spajanje na vanjske jedinice hlađenja.
Stavka obuhvaća sve radnje i predradnje za izvedbu iste.</t>
  </si>
  <si>
    <t>Nabava, doprema i ugradnja adaptera za ugradnju u regulator koji omogućava kontrolu za dodatne 64 grupe unutarnjih jedinica.
Stavka obuhvaća sve radnje i predradnje za izvedbu iste.</t>
  </si>
  <si>
    <t>Nabava, doprema i ugradnja izoliranih bakrenih spojnih elemenata za razvod medija R-410A za plinsku i tekuću fazu, uključivo redukcije (2 komada po kompletu: plinska + tekuća faza).
Stavka obuhvaća sve radnje i predradnje za izvedbu iste.</t>
  </si>
  <si>
    <t>Programiranje i puštanje u pogon centralnog upravljačkog sustava i mikroprocesorskog regulatora od strane ovlaštenog servisa.
Stavka obuhvaća sve radnje i predradnje za izvedbu iste.</t>
  </si>
  <si>
    <t>Puštanje u pogon VRV sustava uključivo provjeru nepropusnosti freonske instalacije, vakumiranje i dopunjavanje rashladnog sredstva od strane ovlaštenog servisa uz izdavanje potrebnih uputa za korištenje, atesta i garancija.
Stavka obuhvaća sve radnje i predradnje za izvedbu iste.</t>
  </si>
  <si>
    <t>Nabava, doprema i ugradnja bakrenih cijevi u paronepropusnoj izolaciji debljine min. 16 mm.
Stavka obuhvaća sve radnje i predradnje za izvedbu iste.</t>
  </si>
  <si>
    <t>Nabava, doprema i ugradnja tekućine za punjenje sustava 
hlađenja R410A.
Stavka obuhvaća sve radnje i predradnje za izvedbu iste.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</si>
</sst>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k_n_-;\-* #,##0.00\ _k_n_-;_-* &quot;-&quot;??\ _k_n_-;_-@_-"/>
    <numFmt numFmtId="164" formatCode="#,##0.0"/>
    <numFmt numFmtId="165" formatCode="#,##0.00\ &quot;kn&quot;"/>
    <numFmt numFmtId="166" formatCode="_-* #,##0.00_-;\-* #,##0.00_-;_-* &quot;-&quot;??_-;_-@_-"/>
    <numFmt numFmtId="167" formatCode="_(* #,##0.00_);_(* \(#,##0.00\);_(* &quot;-&quot;??_);_(@_)"/>
    <numFmt numFmtId="168" formatCode="_(* #,##0_);_(* \(#,##0\);_(* &quot;-&quot;??_);_(@_)"/>
  </numFmts>
  <fonts count="34"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Calibri"/>
      <family val="2"/>
      <charset val="238"/>
    </font>
    <font>
      <sz val="11"/>
      <color indexed="8"/>
      <name val="Calibri"/>
      <family val="2"/>
      <charset val="238"/>
    </font>
    <font>
      <sz val="10"/>
      <name val="Arial"/>
      <family val="2"/>
      <charset val="238"/>
    </font>
    <font>
      <sz val="10"/>
      <name val="Helv"/>
    </font>
    <font>
      <sz val="11"/>
      <name val="Arial"/>
      <family val="2"/>
    </font>
    <font>
      <b/>
      <sz val="11"/>
      <name val="Arial"/>
      <family val="2"/>
    </font>
    <font>
      <sz val="11"/>
      <name val="Calibri"/>
      <family val="2"/>
      <charset val="238"/>
      <scheme val="minor"/>
    </font>
    <font>
      <sz val="11"/>
      <color theme="1"/>
      <name val="Calibri"/>
      <family val="2"/>
      <charset val="238"/>
    </font>
    <font>
      <b/>
      <sz val="11"/>
      <color theme="1"/>
      <name val="Calibri"/>
      <family val="2"/>
      <charset val="238"/>
    </font>
    <font>
      <vertAlign val="superscript"/>
      <sz val="11"/>
      <color theme="1"/>
      <name val="Calibri"/>
      <family val="2"/>
      <charset val="238"/>
      <scheme val="minor"/>
    </font>
    <font>
      <u/>
      <sz val="11"/>
      <color theme="1"/>
      <name val="Calibri"/>
      <family val="2"/>
      <charset val="238"/>
      <scheme val="minor"/>
    </font>
    <font>
      <vertAlign val="superscript"/>
      <sz val="11"/>
      <color theme="1"/>
      <name val="Calibri"/>
      <family val="2"/>
      <charset val="238"/>
    </font>
    <font>
      <i/>
      <sz val="11"/>
      <color theme="1"/>
      <name val="Calibri"/>
      <family val="2"/>
      <charset val="238"/>
      <scheme val="minor"/>
    </font>
    <font>
      <sz val="11"/>
      <color theme="1"/>
      <name val="Calibri"/>
      <family val="2"/>
      <scheme val="minor"/>
    </font>
    <font>
      <sz val="11"/>
      <name val="Calibri"/>
      <family val="2"/>
      <scheme val="minor"/>
    </font>
    <font>
      <sz val="11"/>
      <name val="Calibri"/>
      <family val="2"/>
    </font>
    <font>
      <b/>
      <sz val="11"/>
      <name val="Calibri"/>
      <family val="2"/>
      <charset val="238"/>
      <scheme val="minor"/>
    </font>
    <font>
      <vertAlign val="superscript"/>
      <sz val="11"/>
      <name val="Calibri"/>
      <family val="2"/>
      <charset val="238"/>
      <scheme val="minor"/>
    </font>
    <font>
      <i/>
      <sz val="11"/>
      <name val="Calibri"/>
      <family val="2"/>
      <charset val="238"/>
      <scheme val="minor"/>
    </font>
    <font>
      <b/>
      <sz val="11"/>
      <name val="Calibri"/>
      <family val="2"/>
      <charset val="238"/>
    </font>
    <font>
      <sz val="11"/>
      <name val="Calibri"/>
      <family val="2"/>
      <charset val="238"/>
    </font>
    <font>
      <sz val="11"/>
      <color indexed="8"/>
      <name val="Calibri"/>
      <family val="2"/>
      <charset val="238"/>
      <scheme val="minor"/>
    </font>
    <font>
      <b/>
      <sz val="11"/>
      <color indexed="8"/>
      <name val="Calibri"/>
      <family val="2"/>
      <charset val="238"/>
      <scheme val="minor"/>
    </font>
    <font>
      <sz val="11"/>
      <color theme="1"/>
      <name val="Arial"/>
      <family val="2"/>
      <charset val="238"/>
    </font>
    <font>
      <vertAlign val="superscript"/>
      <sz val="11"/>
      <color indexed="8"/>
      <name val="Calibri"/>
      <family val="2"/>
      <charset val="238"/>
      <scheme val="minor"/>
    </font>
    <font>
      <sz val="12"/>
      <name val="Arial"/>
      <family val="2"/>
      <charset val="238"/>
    </font>
    <font>
      <sz val="10"/>
      <name val="Calibri"/>
      <family val="2"/>
      <charset val="238"/>
      <scheme val="minor"/>
    </font>
    <font>
      <i/>
      <sz val="10"/>
      <name val="Calibri"/>
      <family val="2"/>
      <charset val="238"/>
      <scheme val="minor"/>
    </font>
    <font>
      <b/>
      <i/>
      <sz val="11"/>
      <name val="Calibri"/>
      <family val="2"/>
      <charset val="238"/>
      <scheme val="minor"/>
    </font>
    <font>
      <b/>
      <i/>
      <sz val="11"/>
      <color indexed="8"/>
      <name val="Calibri"/>
      <family val="2"/>
      <charset val="238"/>
      <scheme val="minor"/>
    </font>
    <font>
      <sz val="11"/>
      <color indexed="10"/>
      <name val="Calibri"/>
      <family val="2"/>
      <charset val="23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indexed="22"/>
        <bgColor indexed="64"/>
      </patternFill>
    </fill>
  </fills>
  <borders count="52">
    <border>
      <left/>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double">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style="hair">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bottom/>
      <diagonal/>
    </border>
    <border>
      <left/>
      <right style="medium">
        <color indexed="64"/>
      </right>
      <top style="medium">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style="thin">
        <color indexed="64"/>
      </left>
      <right style="hair">
        <color indexed="64"/>
      </right>
      <top/>
      <bottom/>
      <diagonal/>
    </border>
    <border>
      <left style="hair">
        <color indexed="64"/>
      </left>
      <right style="thin">
        <color indexed="64"/>
      </right>
      <top/>
      <bottom/>
      <diagonal/>
    </border>
  </borders>
  <cellStyleXfs count="23">
    <xf numFmtId="0" fontId="0" fillId="0" borderId="0"/>
    <xf numFmtId="0" fontId="3" fillId="0" borderId="0"/>
    <xf numFmtId="0" fontId="4"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1" fillId="0" borderId="0"/>
    <xf numFmtId="0" fontId="6" fillId="0" borderId="0"/>
    <xf numFmtId="0" fontId="4" fillId="0" borderId="0"/>
    <xf numFmtId="0" fontId="5" fillId="0" borderId="0"/>
    <xf numFmtId="0" fontId="1" fillId="0" borderId="0"/>
    <xf numFmtId="43" fontId="1" fillId="0" borderId="0" applyFont="0" applyFill="0" applyBorder="0" applyAlignment="0" applyProtection="0"/>
    <xf numFmtId="0" fontId="28" fillId="0" borderId="0"/>
    <xf numFmtId="0" fontId="5" fillId="0" borderId="0"/>
    <xf numFmtId="0" fontId="28" fillId="0" borderId="0"/>
    <xf numFmtId="0" fontId="5" fillId="0" borderId="0"/>
    <xf numFmtId="167" fontId="5" fillId="0" borderId="0" applyFont="0" applyFill="0" applyBorder="0" applyAlignment="0" applyProtection="0"/>
    <xf numFmtId="0" fontId="5" fillId="0" borderId="0"/>
    <xf numFmtId="0" fontId="5" fillId="0" borderId="0"/>
  </cellStyleXfs>
  <cellXfs count="474">
    <xf numFmtId="0" fontId="0" fillId="0" borderId="0" xfId="0"/>
    <xf numFmtId="0" fontId="1" fillId="0" borderId="0" xfId="4" applyFont="1" applyFill="1" applyBorder="1" applyAlignment="1" applyProtection="1">
      <alignment horizontal="center" vertical="center"/>
    </xf>
    <xf numFmtId="0" fontId="0" fillId="0" borderId="0" xfId="4" applyFont="1" applyFill="1" applyBorder="1" applyAlignment="1" applyProtection="1">
      <alignment horizontal="center" vertical="top"/>
    </xf>
    <xf numFmtId="0" fontId="0" fillId="0" borderId="0" xfId="4" applyNumberFormat="1" applyFont="1" applyFill="1" applyAlignment="1" applyProtection="1">
      <alignment horizontal="justify" vertical="top" wrapText="1"/>
    </xf>
    <xf numFmtId="4" fontId="10" fillId="0" borderId="0" xfId="1" applyNumberFormat="1" applyFont="1" applyFill="1" applyBorder="1" applyAlignment="1" applyProtection="1">
      <alignment horizontal="center"/>
    </xf>
    <xf numFmtId="4" fontId="10" fillId="0" borderId="0" xfId="1" applyNumberFormat="1" applyFont="1" applyFill="1" applyBorder="1" applyAlignment="1" applyProtection="1">
      <alignment horizontal="center"/>
      <protection locked="0"/>
    </xf>
    <xf numFmtId="0" fontId="2" fillId="0" borderId="0" xfId="0" applyFont="1" applyFill="1" applyBorder="1" applyAlignment="1">
      <alignment horizontal="center" vertical="center" wrapText="1"/>
    </xf>
    <xf numFmtId="4" fontId="2" fillId="0" borderId="0" xfId="0" applyNumberFormat="1" applyFont="1" applyFill="1" applyBorder="1" applyAlignment="1">
      <alignment horizontal="center" vertical="center" wrapText="1"/>
    </xf>
    <xf numFmtId="0" fontId="1" fillId="0" borderId="0" xfId="4" applyFont="1" applyFill="1" applyBorder="1" applyAlignment="1" applyProtection="1">
      <alignment horizontal="center" vertical="top"/>
    </xf>
    <xf numFmtId="4" fontId="1" fillId="0" borderId="0" xfId="4" applyNumberFormat="1" applyFont="1" applyFill="1" applyBorder="1" applyAlignment="1" applyProtection="1">
      <alignment horizontal="center" vertical="center"/>
    </xf>
    <xf numFmtId="4" fontId="1" fillId="0" borderId="0" xfId="4" applyNumberFormat="1" applyFont="1" applyFill="1" applyBorder="1" applyAlignment="1" applyProtection="1">
      <alignment horizontal="center" vertical="center"/>
      <protection locked="0"/>
    </xf>
    <xf numFmtId="0" fontId="11" fillId="0" borderId="0" xfId="1" applyFont="1" applyFill="1" applyBorder="1" applyAlignment="1" applyProtection="1">
      <alignment horizontal="center" vertical="top"/>
    </xf>
    <xf numFmtId="165" fontId="2" fillId="0" borderId="0" xfId="4" applyNumberFormat="1" applyFont="1" applyFill="1" applyBorder="1" applyAlignment="1" applyProtection="1">
      <alignment horizontal="center" vertical="center"/>
    </xf>
    <xf numFmtId="4" fontId="0" fillId="0" borderId="0" xfId="0" applyNumberFormat="1" applyFill="1" applyAlignment="1">
      <alignment horizontal="center"/>
    </xf>
    <xf numFmtId="0" fontId="0" fillId="0" borderId="0" xfId="0" applyFont="1" applyFill="1" applyAlignment="1">
      <alignment horizontal="center" vertical="top"/>
    </xf>
    <xf numFmtId="0" fontId="2" fillId="0" borderId="3" xfId="0" applyFont="1" applyFill="1" applyBorder="1" applyAlignment="1">
      <alignment horizontal="center" vertical="top"/>
    </xf>
    <xf numFmtId="0" fontId="2" fillId="0" borderId="2" xfId="0" applyFont="1" applyFill="1" applyBorder="1" applyAlignment="1">
      <alignment horizontal="center" vertical="center"/>
    </xf>
    <xf numFmtId="0" fontId="2" fillId="0" borderId="0" xfId="0" applyFont="1" applyFill="1" applyBorder="1" applyAlignment="1">
      <alignment horizontal="center" vertical="center"/>
    </xf>
    <xf numFmtId="0" fontId="10" fillId="0" borderId="0" xfId="1" applyFont="1" applyFill="1" applyBorder="1" applyAlignment="1" applyProtection="1">
      <alignment horizontal="center" vertical="top"/>
    </xf>
    <xf numFmtId="49" fontId="0" fillId="0" borderId="0" xfId="4" applyNumberFormat="1" applyFont="1" applyFill="1" applyBorder="1" applyAlignment="1" applyProtection="1">
      <alignment horizontal="center" vertical="top"/>
    </xf>
    <xf numFmtId="0" fontId="0" fillId="0" borderId="0" xfId="0" applyFill="1" applyAlignment="1">
      <alignment horizontal="center"/>
    </xf>
    <xf numFmtId="0" fontId="0" fillId="0" borderId="0" xfId="0" applyFill="1"/>
    <xf numFmtId="0" fontId="2" fillId="0" borderId="0" xfId="0" applyFont="1" applyFill="1" applyBorder="1" applyAlignment="1">
      <alignment horizontal="center" vertical="top"/>
    </xf>
    <xf numFmtId="164" fontId="2" fillId="0" borderId="0" xfId="4" applyNumberFormat="1" applyFont="1" applyFill="1" applyBorder="1" applyAlignment="1" applyProtection="1">
      <alignment horizontal="center" vertical="top"/>
    </xf>
    <xf numFmtId="0" fontId="10" fillId="0" borderId="0" xfId="4" applyFont="1" applyFill="1" applyBorder="1" applyAlignment="1">
      <alignment horizontal="center" vertical="top"/>
    </xf>
    <xf numFmtId="0" fontId="10" fillId="0" borderId="0" xfId="4" applyFont="1" applyFill="1" applyBorder="1" applyAlignment="1" applyProtection="1">
      <alignment horizontal="center" vertical="top"/>
    </xf>
    <xf numFmtId="4" fontId="10" fillId="0" borderId="0" xfId="4" applyNumberFormat="1" applyFont="1" applyFill="1" applyBorder="1" applyAlignment="1" applyProtection="1">
      <alignment horizontal="center" vertical="center"/>
      <protection locked="0"/>
    </xf>
    <xf numFmtId="0" fontId="2" fillId="0" borderId="0" xfId="4" applyNumberFormat="1" applyFont="1" applyFill="1" applyBorder="1" applyAlignment="1" applyProtection="1">
      <alignment horizontal="justify" vertical="top" wrapText="1"/>
    </xf>
    <xf numFmtId="0" fontId="0" fillId="0" borderId="0" xfId="0" applyFill="1" applyBorder="1" applyAlignment="1">
      <alignment horizontal="justify" wrapText="1"/>
    </xf>
    <xf numFmtId="0" fontId="0" fillId="0" borderId="0" xfId="0" applyFill="1" applyAlignment="1">
      <alignment horizontal="justify" vertical="top" wrapText="1"/>
    </xf>
    <xf numFmtId="0" fontId="0" fillId="0" borderId="0" xfId="0" applyFill="1" applyAlignment="1">
      <alignment horizontal="justify"/>
    </xf>
    <xf numFmtId="0" fontId="0" fillId="0" borderId="0" xfId="0" quotePrefix="1" applyFill="1" applyAlignment="1">
      <alignment horizontal="justify" wrapText="1"/>
    </xf>
    <xf numFmtId="0" fontId="2" fillId="0" borderId="0" xfId="0" applyFont="1" applyFill="1" applyBorder="1" applyAlignment="1">
      <alignment horizontal="justify" vertical="center" wrapText="1"/>
    </xf>
    <xf numFmtId="0" fontId="2" fillId="0" borderId="0" xfId="0" applyFont="1" applyFill="1" applyBorder="1" applyAlignment="1">
      <alignment horizontal="justify" vertical="top"/>
    </xf>
    <xf numFmtId="0" fontId="2" fillId="0" borderId="0" xfId="4" applyFont="1" applyFill="1" applyBorder="1" applyAlignment="1" applyProtection="1">
      <alignment horizontal="justify"/>
    </xf>
    <xf numFmtId="0" fontId="1" fillId="0" borderId="0" xfId="4" applyNumberFormat="1" applyFill="1" applyAlignment="1" applyProtection="1">
      <alignment horizontal="justify" vertical="top" wrapText="1"/>
    </xf>
    <xf numFmtId="0" fontId="9" fillId="0" borderId="0" xfId="4" applyFont="1" applyFill="1" applyBorder="1" applyAlignment="1" applyProtection="1">
      <alignment horizontal="justify" vertical="top" wrapText="1"/>
    </xf>
    <xf numFmtId="0" fontId="1" fillId="0" borderId="0" xfId="4" applyFill="1" applyBorder="1" applyAlignment="1" applyProtection="1">
      <alignment horizontal="justify"/>
    </xf>
    <xf numFmtId="0" fontId="11" fillId="0" borderId="0" xfId="1" applyFont="1" applyFill="1" applyBorder="1" applyAlignment="1" applyProtection="1">
      <alignment horizontal="justify" vertical="top"/>
    </xf>
    <xf numFmtId="165" fontId="2" fillId="0" borderId="15" xfId="0" applyNumberFormat="1" applyFont="1" applyFill="1" applyBorder="1" applyAlignment="1">
      <alignment horizontal="center" vertical="top"/>
    </xf>
    <xf numFmtId="165" fontId="2" fillId="0" borderId="16" xfId="0" applyNumberFormat="1" applyFont="1" applyFill="1" applyBorder="1" applyAlignment="1">
      <alignment horizontal="center" vertical="top"/>
    </xf>
    <xf numFmtId="164" fontId="2" fillId="0" borderId="17" xfId="4" applyNumberFormat="1" applyFont="1" applyFill="1" applyBorder="1" applyAlignment="1" applyProtection="1">
      <alignment horizontal="center" vertical="center"/>
    </xf>
    <xf numFmtId="16" fontId="0" fillId="0" borderId="0" xfId="0" applyNumberFormat="1" applyFont="1" applyFill="1" applyAlignment="1">
      <alignment horizontal="center" vertical="top"/>
    </xf>
    <xf numFmtId="4" fontId="9" fillId="0" borderId="0" xfId="0" applyNumberFormat="1" applyFont="1" applyFill="1" applyAlignment="1">
      <alignment horizontal="center"/>
    </xf>
    <xf numFmtId="17" fontId="0" fillId="0" borderId="0" xfId="0" applyNumberFormat="1" applyFont="1" applyFill="1" applyAlignment="1">
      <alignment horizontal="center" vertical="top"/>
    </xf>
    <xf numFmtId="0" fontId="2" fillId="0" borderId="0" xfId="4" applyNumberFormat="1" applyFont="1" applyFill="1" applyBorder="1" applyAlignment="1" applyProtection="1">
      <alignment horizontal="center" vertical="center" wrapText="1"/>
    </xf>
    <xf numFmtId="4" fontId="2" fillId="0" borderId="0" xfId="4" applyNumberFormat="1" applyFont="1" applyFill="1" applyBorder="1" applyAlignment="1" applyProtection="1">
      <alignment horizontal="center" vertical="center"/>
      <protection locked="0"/>
    </xf>
    <xf numFmtId="165" fontId="2" fillId="0" borderId="0" xfId="0" applyNumberFormat="1" applyFont="1" applyFill="1" applyBorder="1" applyAlignment="1">
      <alignment horizontal="center" vertical="top"/>
    </xf>
    <xf numFmtId="0" fontId="2" fillId="0" borderId="4" xfId="0" applyFont="1" applyFill="1" applyBorder="1" applyAlignment="1">
      <alignment horizontal="center" vertical="top"/>
    </xf>
    <xf numFmtId="0" fontId="0" fillId="0" borderId="0" xfId="0" applyFont="1" applyFill="1" applyBorder="1" applyAlignment="1">
      <alignment horizontal="center" vertical="top"/>
    </xf>
    <xf numFmtId="0" fontId="19" fillId="0" borderId="0" xfId="0" applyFont="1" applyFill="1" applyBorder="1" applyAlignment="1">
      <alignment horizontal="justify" vertical="top" wrapText="1"/>
    </xf>
    <xf numFmtId="0" fontId="9" fillId="0" borderId="0" xfId="0" applyFont="1" applyFill="1" applyBorder="1" applyAlignment="1">
      <alignment horizontal="justify" vertical="top" wrapText="1"/>
    </xf>
    <xf numFmtId="0" fontId="17" fillId="0" borderId="0" xfId="4" applyFont="1" applyFill="1" applyBorder="1" applyAlignment="1" applyProtection="1">
      <alignment horizontal="center" vertical="center"/>
    </xf>
    <xf numFmtId="0" fontId="7" fillId="0" borderId="0" xfId="1" applyFont="1" applyFill="1" applyBorder="1"/>
    <xf numFmtId="0" fontId="2" fillId="0" borderId="0" xfId="0" applyFont="1" applyFill="1" applyAlignment="1">
      <alignment horizontal="justify"/>
    </xf>
    <xf numFmtId="0" fontId="2" fillId="0" borderId="2" xfId="0" applyFont="1" applyFill="1" applyBorder="1" applyAlignment="1">
      <alignment horizontal="justify" vertical="center"/>
    </xf>
    <xf numFmtId="0" fontId="2" fillId="0" borderId="2" xfId="0" applyFont="1" applyFill="1" applyBorder="1" applyAlignment="1">
      <alignment horizontal="center" vertical="center" wrapText="1"/>
    </xf>
    <xf numFmtId="4" fontId="2" fillId="0" borderId="2" xfId="0" applyNumberFormat="1" applyFont="1" applyFill="1" applyBorder="1" applyAlignment="1">
      <alignment horizontal="center" vertical="center" wrapText="1"/>
    </xf>
    <xf numFmtId="0" fontId="9" fillId="0" borderId="0" xfId="0" applyFont="1" applyFill="1" applyAlignment="1">
      <alignment horizontal="justify" vertical="top" wrapText="1"/>
    </xf>
    <xf numFmtId="0" fontId="0" fillId="0" borderId="0" xfId="0" applyFill="1" applyBorder="1" applyAlignment="1">
      <alignment horizontal="justify" vertical="top" wrapText="1"/>
    </xf>
    <xf numFmtId="0" fontId="0" fillId="0" borderId="0" xfId="0" applyFill="1" applyBorder="1"/>
    <xf numFmtId="0" fontId="0" fillId="0" borderId="0" xfId="0" quotePrefix="1" applyFill="1" applyBorder="1" applyAlignment="1">
      <alignment horizontal="justify" wrapText="1"/>
    </xf>
    <xf numFmtId="0" fontId="0" fillId="0" borderId="0" xfId="0" quotePrefix="1" applyFill="1" applyAlignment="1">
      <alignment horizontal="justify"/>
    </xf>
    <xf numFmtId="0" fontId="0" fillId="0" borderId="0" xfId="0" quotePrefix="1" applyFill="1" applyAlignment="1">
      <alignment horizontal="justify" vertical="top"/>
    </xf>
    <xf numFmtId="0" fontId="9" fillId="0" borderId="0" xfId="0" applyFont="1" applyFill="1" applyAlignment="1">
      <alignment horizontal="center"/>
    </xf>
    <xf numFmtId="0" fontId="9" fillId="0" borderId="0" xfId="0" quotePrefix="1" applyFont="1" applyFill="1" applyAlignment="1">
      <alignment horizontal="justify"/>
    </xf>
    <xf numFmtId="0" fontId="0" fillId="0" borderId="0" xfId="0" applyFill="1" applyAlignment="1">
      <alignment horizontal="justify" wrapText="1"/>
    </xf>
    <xf numFmtId="0" fontId="0" fillId="0" borderId="0" xfId="0" quotePrefix="1" applyFill="1" applyAlignment="1">
      <alignment horizontal="justify" vertical="top" wrapText="1"/>
    </xf>
    <xf numFmtId="0" fontId="2" fillId="0" borderId="0" xfId="0" applyFont="1" applyFill="1" applyAlignment="1">
      <alignment horizontal="justify" vertical="top" wrapText="1"/>
    </xf>
    <xf numFmtId="0" fontId="3" fillId="0" borderId="0" xfId="1" applyFill="1"/>
    <xf numFmtId="0" fontId="16" fillId="0" borderId="0" xfId="4" applyFont="1" applyFill="1" applyBorder="1" applyAlignment="1" applyProtection="1">
      <alignment horizontal="justify" vertical="top" wrapText="1"/>
    </xf>
    <xf numFmtId="0" fontId="0" fillId="0" borderId="0" xfId="4" applyFont="1" applyFill="1" applyBorder="1" applyAlignment="1">
      <alignment horizontal="justify" wrapText="1"/>
    </xf>
    <xf numFmtId="0" fontId="1" fillId="0" borderId="0" xfId="4" applyFill="1" applyBorder="1" applyAlignment="1">
      <alignment vertical="center"/>
    </xf>
    <xf numFmtId="4" fontId="1" fillId="0" borderId="0" xfId="4" applyNumberFormat="1" applyFill="1" applyBorder="1" applyAlignment="1">
      <alignment horizontal="center" vertical="center"/>
    </xf>
    <xf numFmtId="0" fontId="1" fillId="0" borderId="0" xfId="4" applyFill="1" applyBorder="1" applyAlignment="1">
      <alignment horizontal="justify"/>
    </xf>
    <xf numFmtId="0" fontId="0" fillId="0" borderId="0" xfId="0" applyFont="1" applyFill="1" applyAlignment="1">
      <alignment horizontal="justify" vertical="top" wrapText="1"/>
    </xf>
    <xf numFmtId="0" fontId="0" fillId="0" borderId="0" xfId="0" quotePrefix="1" applyFill="1" applyAlignment="1">
      <alignment wrapText="1"/>
    </xf>
    <xf numFmtId="0" fontId="0" fillId="0" borderId="0" xfId="0" quotePrefix="1" applyFill="1"/>
    <xf numFmtId="0" fontId="21" fillId="0" borderId="0" xfId="0" applyFont="1" applyFill="1" applyBorder="1" applyAlignment="1">
      <alignment horizontal="justify" vertical="top" wrapText="1"/>
    </xf>
    <xf numFmtId="0" fontId="9" fillId="0" borderId="0" xfId="0" quotePrefix="1" applyFont="1" applyFill="1" applyBorder="1" applyAlignment="1">
      <alignment horizontal="justify" vertical="top" wrapText="1"/>
    </xf>
    <xf numFmtId="0" fontId="0" fillId="0" borderId="0" xfId="0" applyFill="1" applyBorder="1" applyAlignment="1">
      <alignment horizontal="center"/>
    </xf>
    <xf numFmtId="4" fontId="0" fillId="0" borderId="0" xfId="0" applyNumberFormat="1" applyFill="1" applyBorder="1" applyAlignment="1">
      <alignment horizontal="center"/>
    </xf>
    <xf numFmtId="0" fontId="10" fillId="0" borderId="0" xfId="4" applyFont="1" applyFill="1" applyBorder="1" applyAlignment="1" applyProtection="1">
      <alignment horizontal="center" vertical="center"/>
    </xf>
    <xf numFmtId="0" fontId="0" fillId="0" borderId="0" xfId="0" applyFill="1" applyBorder="1" applyAlignment="1">
      <alignment vertical="center"/>
    </xf>
    <xf numFmtId="4" fontId="0" fillId="0" borderId="0" xfId="0" applyNumberFormat="1" applyFill="1" applyBorder="1" applyAlignment="1">
      <alignment horizontal="center" vertical="center"/>
    </xf>
    <xf numFmtId="4" fontId="18" fillId="0" borderId="0" xfId="4" applyNumberFormat="1" applyFont="1" applyFill="1" applyBorder="1" applyAlignment="1" applyProtection="1">
      <alignment horizontal="center" vertical="center"/>
      <protection locked="0"/>
    </xf>
    <xf numFmtId="4" fontId="10" fillId="0" borderId="0" xfId="4" applyNumberFormat="1" applyFont="1" applyFill="1" applyBorder="1" applyAlignment="1" applyProtection="1">
      <alignment horizontal="center" vertical="center"/>
    </xf>
    <xf numFmtId="4" fontId="17" fillId="0" borderId="0" xfId="4" applyNumberFormat="1" applyFont="1" applyFill="1" applyBorder="1" applyAlignment="1" applyProtection="1">
      <alignment horizontal="center" vertical="center"/>
    </xf>
    <xf numFmtId="0" fontId="19" fillId="0" borderId="0" xfId="0" applyFont="1" applyFill="1" applyBorder="1" applyAlignment="1">
      <alignment horizontal="center" vertical="top" wrapText="1"/>
    </xf>
    <xf numFmtId="0" fontId="0" fillId="0" borderId="0" xfId="0" applyFill="1" applyAlignment="1">
      <alignment horizontal="center" wrapText="1"/>
    </xf>
    <xf numFmtId="4" fontId="0" fillId="0" borderId="0" xfId="0" applyNumberFormat="1" applyFill="1" applyAlignment="1">
      <alignment horizontal="center" vertical="center" wrapText="1"/>
    </xf>
    <xf numFmtId="4" fontId="0" fillId="0" borderId="0" xfId="0" applyNumberFormat="1" applyFill="1" applyAlignment="1">
      <alignment horizontal="center" wrapText="1"/>
    </xf>
    <xf numFmtId="0" fontId="9" fillId="0" borderId="0" xfId="4" applyFont="1" applyFill="1" applyBorder="1" applyAlignment="1" applyProtection="1">
      <alignment horizontal="justify" vertical="top"/>
    </xf>
    <xf numFmtId="0" fontId="23" fillId="0" borderId="33" xfId="1" applyFont="1" applyFill="1" applyBorder="1" applyAlignment="1" applyProtection="1">
      <alignment horizontal="center" vertical="top"/>
    </xf>
    <xf numFmtId="0" fontId="9" fillId="0" borderId="0" xfId="4" applyNumberFormat="1" applyFont="1" applyBorder="1" applyAlignment="1" applyProtection="1">
      <alignment horizontal="justify" vertical="top" wrapText="1"/>
    </xf>
    <xf numFmtId="165" fontId="0" fillId="0" borderId="0" xfId="0" applyNumberFormat="1"/>
    <xf numFmtId="164" fontId="2" fillId="0" borderId="0" xfId="4" applyNumberFormat="1" applyFont="1" applyFill="1" applyBorder="1" applyAlignment="1" applyProtection="1">
      <alignment horizontal="center" vertical="center"/>
    </xf>
    <xf numFmtId="0" fontId="9" fillId="0" borderId="0" xfId="4" applyNumberFormat="1" applyFont="1" applyFill="1" applyBorder="1" applyAlignment="1" applyProtection="1">
      <alignment horizontal="left" vertical="center" wrapText="1"/>
    </xf>
    <xf numFmtId="0" fontId="2" fillId="0" borderId="0" xfId="4" applyNumberFormat="1" applyFont="1" applyFill="1" applyBorder="1" applyAlignment="1" applyProtection="1">
      <alignment horizontal="left" vertical="center" wrapText="1"/>
    </xf>
    <xf numFmtId="0" fontId="9" fillId="0" borderId="0" xfId="0" quotePrefix="1" applyFont="1" applyFill="1" applyAlignment="1">
      <alignment horizontal="justify" vertical="top" wrapText="1"/>
    </xf>
    <xf numFmtId="0" fontId="15" fillId="0" borderId="0" xfId="0" applyFont="1" applyFill="1" applyAlignment="1">
      <alignment horizontal="justify" vertical="top" wrapText="1"/>
    </xf>
    <xf numFmtId="0" fontId="24" fillId="0" borderId="0" xfId="1" applyFont="1" applyBorder="1" applyAlignment="1" applyProtection="1">
      <alignment horizontal="center" vertical="top"/>
      <protection locked="0"/>
    </xf>
    <xf numFmtId="0" fontId="24" fillId="0" borderId="0" xfId="1" applyFont="1" applyBorder="1" applyAlignment="1" applyProtection="1">
      <alignment vertical="top" wrapText="1"/>
      <protection locked="0"/>
    </xf>
    <xf numFmtId="0" fontId="25" fillId="0" borderId="0" xfId="1" applyFont="1" applyBorder="1" applyAlignment="1" applyProtection="1">
      <alignment horizontal="center" vertical="center" wrapText="1"/>
      <protection locked="0"/>
    </xf>
    <xf numFmtId="0" fontId="25" fillId="0" borderId="0" xfId="1" applyFont="1" applyBorder="1" applyAlignment="1" applyProtection="1">
      <alignment vertical="top" wrapText="1"/>
      <protection locked="0"/>
    </xf>
    <xf numFmtId="0" fontId="24" fillId="0" borderId="0" xfId="1" applyFont="1" applyBorder="1" applyAlignment="1" applyProtection="1">
      <alignment horizontal="center" vertical="center"/>
      <protection locked="0"/>
    </xf>
    <xf numFmtId="0" fontId="24" fillId="0" borderId="0" xfId="1" applyFont="1" applyBorder="1" applyAlignment="1" applyProtection="1">
      <alignment horizontal="center" vertical="center" wrapText="1"/>
      <protection locked="0"/>
    </xf>
    <xf numFmtId="4" fontId="24" fillId="0" borderId="0" xfId="1" applyNumberFormat="1" applyFont="1" applyBorder="1" applyAlignment="1" applyProtection="1">
      <alignment horizontal="center" vertical="center" wrapText="1"/>
      <protection locked="0"/>
    </xf>
    <xf numFmtId="0" fontId="9" fillId="0" borderId="0" xfId="1" applyFont="1" applyAlignment="1" applyProtection="1">
      <alignment vertical="top" wrapText="1"/>
      <protection hidden="1"/>
    </xf>
    <xf numFmtId="0" fontId="9" fillId="0" borderId="0" xfId="1" applyFont="1" applyAlignment="1" applyProtection="1">
      <alignment horizontal="center" vertical="center" wrapText="1"/>
      <protection hidden="1"/>
    </xf>
    <xf numFmtId="0" fontId="0" fillId="0" borderId="0" xfId="0" applyAlignment="1">
      <alignment vertical="center" wrapText="1"/>
    </xf>
    <xf numFmtId="0" fontId="24" fillId="0" borderId="0" xfId="1" applyFont="1" applyFill="1" applyBorder="1" applyAlignment="1" applyProtection="1">
      <alignment horizontal="center" vertical="center" wrapText="1"/>
      <protection locked="0"/>
    </xf>
    <xf numFmtId="0" fontId="25" fillId="0" borderId="0" xfId="1" applyFont="1" applyBorder="1" applyAlignment="1" applyProtection="1">
      <alignment vertical="center" wrapText="1"/>
      <protection locked="0"/>
    </xf>
    <xf numFmtId="0" fontId="0" fillId="0" borderId="0" xfId="0" applyFont="1"/>
    <xf numFmtId="0" fontId="26" fillId="0" borderId="0" xfId="0" applyFont="1"/>
    <xf numFmtId="0" fontId="19" fillId="0" borderId="0" xfId="1" applyFont="1" applyAlignment="1" applyProtection="1">
      <alignment vertical="center" wrapText="1"/>
      <protection hidden="1"/>
    </xf>
    <xf numFmtId="0" fontId="19" fillId="0" borderId="0" xfId="1" applyFont="1" applyAlignment="1" applyProtection="1">
      <alignment horizontal="center" vertical="center" wrapText="1"/>
      <protection hidden="1"/>
    </xf>
    <xf numFmtId="2" fontId="24" fillId="0" borderId="0" xfId="1" applyNumberFormat="1" applyFont="1" applyFill="1" applyBorder="1" applyAlignment="1" applyProtection="1">
      <alignment horizontal="center" vertical="center" wrapText="1"/>
      <protection locked="0"/>
    </xf>
    <xf numFmtId="0" fontId="24" fillId="0" borderId="0" xfId="1" applyFont="1" applyBorder="1" applyAlignment="1" applyProtection="1">
      <alignment horizontal="left" vertical="top" wrapText="1"/>
      <protection locked="0"/>
    </xf>
    <xf numFmtId="4" fontId="25" fillId="0" borderId="0" xfId="1" applyNumberFormat="1" applyFont="1" applyBorder="1" applyAlignment="1" applyProtection="1">
      <alignment horizontal="center" vertical="center" wrapText="1"/>
      <protection locked="0"/>
    </xf>
    <xf numFmtId="4" fontId="9" fillId="0" borderId="0" xfId="1" applyNumberFormat="1" applyFont="1" applyAlignment="1" applyProtection="1">
      <alignment horizontal="center" vertical="center" wrapText="1"/>
      <protection hidden="1"/>
    </xf>
    <xf numFmtId="4" fontId="19" fillId="0" borderId="0" xfId="1" applyNumberFormat="1" applyFont="1" applyAlignment="1" applyProtection="1">
      <alignment horizontal="center" vertical="center" wrapText="1"/>
      <protection hidden="1"/>
    </xf>
    <xf numFmtId="0" fontId="9" fillId="0" borderId="0" xfId="0" applyFont="1" applyFill="1" applyAlignment="1">
      <alignment horizontal="left" vertical="top" wrapText="1"/>
    </xf>
    <xf numFmtId="0" fontId="2" fillId="0" borderId="0" xfId="0" applyFont="1" applyFill="1" applyBorder="1" applyAlignment="1">
      <alignment horizontal="left"/>
    </xf>
    <xf numFmtId="0" fontId="0" fillId="0" borderId="0" xfId="0" applyFont="1" applyFill="1" applyAlignment="1">
      <alignment horizontal="justify"/>
    </xf>
    <xf numFmtId="0" fontId="0" fillId="0" borderId="0" xfId="0" applyFont="1" applyFill="1" applyAlignment="1">
      <alignment horizontal="center"/>
    </xf>
    <xf numFmtId="4" fontId="0" fillId="0" borderId="0" xfId="0" applyNumberFormat="1" applyFont="1" applyFill="1" applyAlignment="1">
      <alignment horizontal="center"/>
    </xf>
    <xf numFmtId="4" fontId="0" fillId="0" borderId="0" xfId="0" applyNumberFormat="1" applyFont="1" applyFill="1"/>
    <xf numFmtId="0" fontId="0" fillId="0" borderId="0" xfId="0" applyFont="1" applyFill="1"/>
    <xf numFmtId="4" fontId="9" fillId="0" borderId="0" xfId="1" applyNumberFormat="1" applyFont="1" applyFill="1" applyBorder="1"/>
    <xf numFmtId="0" fontId="9" fillId="0" borderId="0" xfId="1" applyFont="1" applyFill="1" applyBorder="1"/>
    <xf numFmtId="0" fontId="29" fillId="0" borderId="0" xfId="0" quotePrefix="1" applyFont="1" applyFill="1"/>
    <xf numFmtId="0" fontId="29" fillId="0" borderId="0" xfId="0" applyFont="1" applyFill="1"/>
    <xf numFmtId="0" fontId="19" fillId="0" borderId="38" xfId="18" applyFont="1" applyFill="1" applyBorder="1" applyAlignment="1">
      <alignment horizontal="center"/>
    </xf>
    <xf numFmtId="0" fontId="19" fillId="0" borderId="24" xfId="18" applyFont="1" applyFill="1" applyBorder="1"/>
    <xf numFmtId="0" fontId="9" fillId="0" borderId="24" xfId="18" applyFont="1" applyFill="1" applyBorder="1" applyAlignment="1">
      <alignment horizontal="center" vertical="center"/>
    </xf>
    <xf numFmtId="4" fontId="19" fillId="0" borderId="0" xfId="18" applyNumberFormat="1" applyFont="1" applyFill="1" applyBorder="1" applyAlignment="1">
      <alignment horizontal="center"/>
    </xf>
    <xf numFmtId="0" fontId="19" fillId="0" borderId="24" xfId="17" applyFont="1" applyBorder="1" applyAlignment="1">
      <alignment horizontal="left" vertical="top" wrapText="1"/>
    </xf>
    <xf numFmtId="0" fontId="9" fillId="0" borderId="24" xfId="0" applyFont="1" applyBorder="1" applyAlignment="1">
      <alignment horizontal="center" vertical="center" wrapText="1"/>
    </xf>
    <xf numFmtId="0" fontId="19" fillId="0" borderId="38" xfId="16" applyFont="1" applyFill="1" applyBorder="1" applyAlignment="1">
      <alignment horizontal="center"/>
    </xf>
    <xf numFmtId="0" fontId="19" fillId="0" borderId="24" xfId="16" applyFont="1" applyFill="1" applyBorder="1"/>
    <xf numFmtId="0" fontId="9" fillId="0" borderId="24" xfId="21" applyFont="1" applyFill="1" applyBorder="1" applyAlignment="1">
      <alignment horizontal="center" vertical="center"/>
    </xf>
    <xf numFmtId="0" fontId="19" fillId="0" borderId="0" xfId="21" applyNumberFormat="1" applyFont="1" applyFill="1" applyBorder="1" applyAlignment="1">
      <alignment horizontal="center"/>
    </xf>
    <xf numFmtId="4" fontId="19" fillId="0" borderId="0" xfId="21" applyNumberFormat="1" applyFont="1" applyFill="1" applyBorder="1" applyAlignment="1">
      <alignment horizontal="center"/>
    </xf>
    <xf numFmtId="1" fontId="29" fillId="0" borderId="0" xfId="0" applyNumberFormat="1" applyFont="1" applyFill="1" applyAlignment="1">
      <alignment horizontal="center" vertical="top"/>
    </xf>
    <xf numFmtId="49" fontId="30" fillId="0" borderId="0" xfId="0" applyNumberFormat="1" applyFont="1" applyFill="1" applyAlignment="1">
      <alignment horizontal="left" vertical="top" wrapText="1"/>
    </xf>
    <xf numFmtId="49" fontId="29" fillId="0" borderId="0" xfId="0" applyNumberFormat="1" applyFont="1" applyFill="1" applyAlignment="1">
      <alignment horizontal="center"/>
    </xf>
    <xf numFmtId="4" fontId="29" fillId="0" borderId="0" xfId="0" applyNumberFormat="1" applyFont="1" applyFill="1" applyAlignment="1">
      <alignment horizontal="center"/>
    </xf>
    <xf numFmtId="4" fontId="29" fillId="0" borderId="0" xfId="0" applyNumberFormat="1" applyFont="1" applyFill="1" applyAlignment="1">
      <alignment horizontal="right"/>
    </xf>
    <xf numFmtId="3" fontId="19" fillId="3" borderId="24" xfId="0" applyNumberFormat="1" applyFont="1" applyFill="1" applyBorder="1" applyAlignment="1">
      <alignment horizontal="center" vertical="center" wrapText="1"/>
    </xf>
    <xf numFmtId="49" fontId="31" fillId="3" borderId="24" xfId="0" applyNumberFormat="1" applyFont="1" applyFill="1" applyBorder="1" applyAlignment="1">
      <alignment horizontal="center" vertical="top" wrapText="1"/>
    </xf>
    <xf numFmtId="49" fontId="31" fillId="3" borderId="24" xfId="0" applyNumberFormat="1" applyFont="1" applyFill="1" applyBorder="1" applyAlignment="1">
      <alignment horizontal="center"/>
    </xf>
    <xf numFmtId="4" fontId="31" fillId="3" borderId="24" xfId="0" applyNumberFormat="1" applyFont="1" applyFill="1" applyBorder="1" applyAlignment="1">
      <alignment horizontal="center"/>
    </xf>
    <xf numFmtId="4" fontId="32" fillId="3" borderId="24" xfId="0" applyNumberFormat="1" applyFont="1" applyFill="1" applyBorder="1" applyAlignment="1" applyProtection="1">
      <alignment horizontal="right"/>
      <protection locked="0"/>
    </xf>
    <xf numFmtId="4" fontId="31" fillId="3" borderId="24" xfId="0" applyNumberFormat="1" applyFont="1" applyFill="1" applyBorder="1" applyAlignment="1" applyProtection="1">
      <alignment horizontal="right"/>
      <protection hidden="1"/>
    </xf>
    <xf numFmtId="0" fontId="9" fillId="0" borderId="0" xfId="0" applyFont="1" applyFill="1"/>
    <xf numFmtId="49" fontId="19" fillId="0" borderId="38" xfId="0" applyNumberFormat="1" applyFont="1" applyBorder="1" applyAlignment="1">
      <alignment horizontal="center" vertical="center"/>
    </xf>
    <xf numFmtId="0" fontId="19" fillId="0" borderId="24" xfId="0" applyFont="1" applyBorder="1" applyAlignment="1">
      <alignment horizontal="left" vertical="top" wrapText="1"/>
    </xf>
    <xf numFmtId="0" fontId="19" fillId="0" borderId="24" xfId="0" applyFont="1" applyBorder="1" applyAlignment="1">
      <alignment horizontal="center" vertical="center" wrapText="1"/>
    </xf>
    <xf numFmtId="2" fontId="19" fillId="0" borderId="24" xfId="0" applyNumberFormat="1" applyFont="1" applyFill="1" applyBorder="1" applyAlignment="1" applyProtection="1">
      <alignment horizontal="center" vertical="center"/>
    </xf>
    <xf numFmtId="165" fontId="19" fillId="0" borderId="24" xfId="0" applyNumberFormat="1" applyFont="1" applyFill="1" applyBorder="1" applyAlignment="1" applyProtection="1">
      <alignment vertical="center"/>
      <protection locked="0"/>
    </xf>
    <xf numFmtId="165" fontId="19" fillId="0" borderId="39" xfId="0" applyNumberFormat="1" applyFont="1" applyFill="1" applyBorder="1" applyAlignment="1" applyProtection="1">
      <alignment horizontal="center" vertical="center"/>
    </xf>
    <xf numFmtId="0" fontId="9" fillId="0" borderId="0" xfId="0" applyFont="1"/>
    <xf numFmtId="4" fontId="9" fillId="0" borderId="0" xfId="0" applyNumberFormat="1" applyFont="1"/>
    <xf numFmtId="0" fontId="33" fillId="0" borderId="0" xfId="0" applyFont="1"/>
    <xf numFmtId="0" fontId="19" fillId="0" borderId="38" xfId="0" applyFont="1" applyBorder="1"/>
    <xf numFmtId="0" fontId="19" fillId="0" borderId="24" xfId="0" applyFont="1" applyBorder="1"/>
    <xf numFmtId="0" fontId="9" fillId="0" borderId="24" xfId="0" applyFont="1" applyBorder="1" applyAlignment="1">
      <alignment horizontal="center" vertical="center"/>
    </xf>
    <xf numFmtId="165" fontId="9" fillId="0" borderId="24" xfId="0" applyNumberFormat="1" applyFont="1" applyBorder="1" applyAlignment="1">
      <alignment vertical="center"/>
    </xf>
    <xf numFmtId="165" fontId="19" fillId="0" borderId="39" xfId="0" applyNumberFormat="1" applyFont="1" applyBorder="1" applyAlignment="1">
      <alignment horizontal="center" vertical="center"/>
    </xf>
    <xf numFmtId="0" fontId="19" fillId="0" borderId="0" xfId="0" applyFont="1"/>
    <xf numFmtId="1" fontId="9" fillId="0" borderId="38" xfId="0" applyNumberFormat="1" applyFont="1" applyFill="1" applyBorder="1" applyAlignment="1" applyProtection="1">
      <alignment horizontal="center" vertical="top" wrapText="1"/>
      <protection locked="0"/>
    </xf>
    <xf numFmtId="0" fontId="9" fillId="0" borderId="24" xfId="0" applyFont="1" applyBorder="1"/>
    <xf numFmtId="0" fontId="9" fillId="0" borderId="38" xfId="0" applyFont="1" applyBorder="1"/>
    <xf numFmtId="165" fontId="9" fillId="0" borderId="39" xfId="0" applyNumberFormat="1" applyFont="1" applyBorder="1" applyAlignment="1">
      <alignment horizontal="center" vertical="center"/>
    </xf>
    <xf numFmtId="0" fontId="9" fillId="0" borderId="24" xfId="0" applyFont="1" applyBorder="1" applyAlignment="1"/>
    <xf numFmtId="0" fontId="9" fillId="0" borderId="0" xfId="0" applyFont="1" applyBorder="1"/>
    <xf numFmtId="0" fontId="9" fillId="0" borderId="24" xfId="17" applyFont="1" applyBorder="1"/>
    <xf numFmtId="0" fontId="9" fillId="0" borderId="24" xfId="17" applyFont="1" applyBorder="1" applyAlignment="1">
      <alignment horizontal="center" vertical="center"/>
    </xf>
    <xf numFmtId="165" fontId="9" fillId="0" borderId="24" xfId="17" applyNumberFormat="1" applyFont="1" applyBorder="1" applyAlignment="1">
      <alignment vertical="center"/>
    </xf>
    <xf numFmtId="0" fontId="9" fillId="0" borderId="0" xfId="17" applyFont="1"/>
    <xf numFmtId="0" fontId="9" fillId="0" borderId="38" xfId="17" applyFont="1" applyBorder="1" applyAlignment="1"/>
    <xf numFmtId="0" fontId="9" fillId="0" borderId="0" xfId="17" applyFont="1" applyBorder="1" applyAlignment="1">
      <alignment horizontal="center"/>
    </xf>
    <xf numFmtId="0" fontId="9" fillId="0" borderId="0" xfId="17" applyFont="1" applyBorder="1" applyAlignment="1">
      <alignment horizontal="right"/>
    </xf>
    <xf numFmtId="166" fontId="9" fillId="0" borderId="0" xfId="0" applyNumberFormat="1" applyFont="1"/>
    <xf numFmtId="0" fontId="9" fillId="0" borderId="40" xfId="17" applyFont="1" applyBorder="1" applyAlignment="1"/>
    <xf numFmtId="0" fontId="9" fillId="0" borderId="26" xfId="17" applyFont="1" applyBorder="1"/>
    <xf numFmtId="0" fontId="9" fillId="0" borderId="26" xfId="17" applyFont="1" applyBorder="1" applyAlignment="1">
      <alignment horizontal="center" vertical="center"/>
    </xf>
    <xf numFmtId="165" fontId="9" fillId="0" borderId="26" xfId="17" applyNumberFormat="1" applyFont="1" applyBorder="1" applyAlignment="1">
      <alignment vertical="center"/>
    </xf>
    <xf numFmtId="165" fontId="9" fillId="0" borderId="41" xfId="0" applyNumberFormat="1" applyFont="1" applyBorder="1" applyAlignment="1">
      <alignment horizontal="center" vertical="center"/>
    </xf>
    <xf numFmtId="0" fontId="9" fillId="0" borderId="40" xfId="17" applyFont="1" applyBorder="1" applyAlignment="1">
      <alignment horizontal="center" vertical="top"/>
    </xf>
    <xf numFmtId="0" fontId="9" fillId="0" borderId="24" xfId="0" applyFont="1" applyBorder="1" applyAlignment="1">
      <alignment horizontal="justify" vertical="top" wrapText="1"/>
    </xf>
    <xf numFmtId="0" fontId="9" fillId="0" borderId="26" xfId="0" applyFont="1" applyBorder="1" applyAlignment="1">
      <alignment horizontal="justify" vertical="top" wrapText="1"/>
    </xf>
    <xf numFmtId="0" fontId="9" fillId="0" borderId="40" xfId="0" applyFont="1" applyBorder="1"/>
    <xf numFmtId="0" fontId="9" fillId="0" borderId="26" xfId="0" applyFont="1" applyBorder="1" applyAlignment="1">
      <alignment horizontal="center" vertical="center"/>
    </xf>
    <xf numFmtId="165" fontId="9" fillId="0" borderId="26" xfId="0" applyNumberFormat="1" applyFont="1" applyBorder="1" applyAlignment="1">
      <alignment vertical="center"/>
    </xf>
    <xf numFmtId="0" fontId="9" fillId="0" borderId="0" xfId="17" applyFont="1" applyBorder="1"/>
    <xf numFmtId="0" fontId="9" fillId="0" borderId="42" xfId="0" applyFont="1" applyBorder="1"/>
    <xf numFmtId="0" fontId="19" fillId="0" borderId="43" xfId="18" applyFont="1" applyFill="1" applyBorder="1"/>
    <xf numFmtId="0" fontId="9" fillId="0" borderId="43" xfId="18" applyFont="1" applyFill="1" applyBorder="1" applyAlignment="1">
      <alignment horizontal="center" vertical="center"/>
    </xf>
    <xf numFmtId="165" fontId="9" fillId="0" borderId="43" xfId="18" applyNumberFormat="1" applyFont="1" applyFill="1" applyBorder="1" applyAlignment="1">
      <alignment vertical="center"/>
    </xf>
    <xf numFmtId="165" fontId="9" fillId="0" borderId="44" xfId="0" applyNumberFormat="1" applyFont="1" applyBorder="1" applyAlignment="1">
      <alignment horizontal="center" vertical="center"/>
    </xf>
    <xf numFmtId="4" fontId="19" fillId="0" borderId="0" xfId="18" applyNumberFormat="1" applyFont="1" applyFill="1" applyBorder="1" applyAlignment="1">
      <alignment horizontal="right"/>
    </xf>
    <xf numFmtId="0" fontId="19" fillId="0" borderId="0" xfId="18" applyFont="1" applyFill="1" applyBorder="1" applyAlignment="1">
      <alignment horizontal="right"/>
    </xf>
    <xf numFmtId="4" fontId="19" fillId="0" borderId="0" xfId="0" applyNumberFormat="1" applyFont="1" applyBorder="1" applyAlignment="1">
      <alignment horizontal="right"/>
    </xf>
    <xf numFmtId="0" fontId="9" fillId="0" borderId="45" xfId="0" applyFont="1" applyBorder="1"/>
    <xf numFmtId="0" fontId="19" fillId="0" borderId="27" xfId="18" applyFont="1" applyFill="1" applyBorder="1"/>
    <xf numFmtId="0" fontId="9" fillId="0" borderId="27" xfId="18" applyFont="1" applyFill="1" applyBorder="1" applyAlignment="1">
      <alignment horizontal="center" vertical="center"/>
    </xf>
    <xf numFmtId="165" fontId="9" fillId="0" borderId="27" xfId="18" applyNumberFormat="1" applyFont="1" applyFill="1" applyBorder="1" applyAlignment="1">
      <alignment vertical="center"/>
    </xf>
    <xf numFmtId="165" fontId="9" fillId="0" borderId="46" xfId="0" applyNumberFormat="1" applyFont="1" applyBorder="1" applyAlignment="1">
      <alignment horizontal="center" vertical="center"/>
    </xf>
    <xf numFmtId="0" fontId="9" fillId="0" borderId="24" xfId="16" applyFont="1" applyFill="1" applyBorder="1" applyAlignment="1">
      <alignment horizontal="justify" vertical="top" wrapText="1"/>
    </xf>
    <xf numFmtId="0" fontId="9" fillId="0" borderId="24" xfId="16" applyFont="1" applyFill="1" applyBorder="1" applyAlignment="1">
      <alignment horizontal="center" vertical="center" wrapText="1"/>
    </xf>
    <xf numFmtId="0" fontId="9" fillId="0" borderId="0" xfId="16" applyFont="1" applyFill="1" applyBorder="1" applyAlignment="1">
      <alignment horizontal="right"/>
    </xf>
    <xf numFmtId="4" fontId="9" fillId="0" borderId="0" xfId="16" applyNumberFormat="1" applyFont="1" applyFill="1" applyAlignment="1">
      <alignment horizontal="right"/>
    </xf>
    <xf numFmtId="4" fontId="9" fillId="0" borderId="0" xfId="0" applyNumberFormat="1" applyFont="1" applyBorder="1" applyAlignment="1" applyProtection="1">
      <alignment horizontal="right"/>
    </xf>
    <xf numFmtId="165" fontId="9" fillId="0" borderId="24" xfId="18" applyNumberFormat="1" applyFont="1" applyFill="1" applyBorder="1" applyAlignment="1">
      <alignment vertical="center"/>
    </xf>
    <xf numFmtId="0" fontId="19" fillId="0" borderId="0" xfId="0" applyFont="1" applyBorder="1"/>
    <xf numFmtId="165" fontId="9" fillId="0" borderId="24" xfId="0" applyNumberFormat="1" applyFont="1" applyBorder="1" applyAlignment="1">
      <alignment vertical="center" wrapText="1"/>
    </xf>
    <xf numFmtId="0" fontId="9" fillId="0" borderId="24" xfId="17" applyFont="1" applyBorder="1" applyAlignment="1"/>
    <xf numFmtId="0" fontId="9" fillId="0" borderId="0" xfId="0" applyNumberFormat="1" applyFont="1"/>
    <xf numFmtId="0" fontId="9" fillId="0" borderId="0" xfId="0" applyNumberFormat="1" applyFont="1" applyBorder="1"/>
    <xf numFmtId="0" fontId="9" fillId="0" borderId="0" xfId="17" applyFont="1" applyAlignment="1">
      <alignment horizontal="right"/>
    </xf>
    <xf numFmtId="0" fontId="9" fillId="0" borderId="24" xfId="0" applyFont="1" applyBorder="1" applyAlignment="1">
      <alignment horizontal="left"/>
    </xf>
    <xf numFmtId="0" fontId="9" fillId="0" borderId="24" xfId="19" applyFont="1" applyBorder="1"/>
    <xf numFmtId="0" fontId="9" fillId="0" borderId="24" xfId="19" applyFont="1" applyBorder="1" applyAlignment="1">
      <alignment horizontal="center" vertical="center"/>
    </xf>
    <xf numFmtId="165" fontId="9" fillId="0" borderId="24" xfId="19" applyNumberFormat="1" applyFont="1" applyBorder="1" applyAlignment="1">
      <alignment vertical="center"/>
    </xf>
    <xf numFmtId="0" fontId="9" fillId="0" borderId="0" xfId="19" applyFont="1"/>
    <xf numFmtId="0" fontId="9" fillId="0" borderId="38" xfId="19" applyFont="1" applyBorder="1"/>
    <xf numFmtId="1" fontId="9" fillId="0" borderId="38" xfId="19" applyNumberFormat="1" applyFont="1" applyFill="1" applyBorder="1" applyAlignment="1" applyProtection="1">
      <alignment horizontal="center" vertical="top" wrapText="1"/>
      <protection locked="0"/>
    </xf>
    <xf numFmtId="166" fontId="9" fillId="0" borderId="0" xfId="19" applyNumberFormat="1" applyFont="1"/>
    <xf numFmtId="0" fontId="9" fillId="0" borderId="38" xfId="17" applyFont="1" applyBorder="1"/>
    <xf numFmtId="0" fontId="9" fillId="0" borderId="0" xfId="17" applyNumberFormat="1" applyFont="1" applyAlignment="1">
      <alignment horizontal="right"/>
    </xf>
    <xf numFmtId="0" fontId="9" fillId="0" borderId="0" xfId="19" applyNumberFormat="1" applyFont="1"/>
    <xf numFmtId="0" fontId="9" fillId="0" borderId="0" xfId="17" applyNumberFormat="1" applyFont="1"/>
    <xf numFmtId="0" fontId="9" fillId="0" borderId="24" xfId="19" applyNumberFormat="1" applyFont="1" applyBorder="1" applyAlignment="1">
      <alignment horizontal="center" vertical="center"/>
    </xf>
    <xf numFmtId="0" fontId="9" fillId="0" borderId="24" xfId="19" applyFont="1" applyBorder="1" applyAlignment="1"/>
    <xf numFmtId="0" fontId="9" fillId="0" borderId="0" xfId="0" applyNumberFormat="1" applyFont="1" applyAlignment="1">
      <alignment horizontal="right"/>
    </xf>
    <xf numFmtId="0" fontId="9" fillId="0" borderId="24" xfId="0" applyNumberFormat="1" applyFont="1" applyBorder="1" applyAlignment="1">
      <alignment horizontal="center" vertical="center"/>
    </xf>
    <xf numFmtId="0" fontId="9" fillId="0" borderId="38" xfId="0" applyFont="1" applyBorder="1" applyAlignment="1">
      <alignment horizontal="center" vertical="top"/>
    </xf>
    <xf numFmtId="0" fontId="9" fillId="0" borderId="0" xfId="19" applyNumberFormat="1" applyFont="1" applyAlignment="1">
      <alignment horizontal="right"/>
    </xf>
    <xf numFmtId="0" fontId="9" fillId="0" borderId="0" xfId="20" applyNumberFormat="1" applyFont="1" applyAlignment="1">
      <alignment horizontal="right"/>
    </xf>
    <xf numFmtId="0" fontId="9" fillId="0" borderId="24" xfId="17" applyNumberFormat="1" applyFont="1" applyBorder="1" applyAlignment="1">
      <alignment horizontal="center" vertical="center"/>
    </xf>
    <xf numFmtId="0" fontId="9" fillId="0" borderId="24" xfId="20" applyNumberFormat="1" applyFont="1" applyBorder="1" applyAlignment="1">
      <alignment horizontal="center" vertical="center"/>
    </xf>
    <xf numFmtId="0" fontId="9" fillId="0" borderId="24" xfId="17" applyFont="1" applyBorder="1" applyAlignment="1">
      <alignment horizontal="justify" vertical="top" wrapText="1"/>
    </xf>
    <xf numFmtId="0" fontId="19" fillId="0" borderId="0" xfId="17" applyNumberFormat="1" applyFont="1" applyAlignment="1">
      <alignment horizontal="right"/>
    </xf>
    <xf numFmtId="0" fontId="9" fillId="0" borderId="38" xfId="0" applyFont="1" applyBorder="1" applyAlignment="1">
      <alignment horizontal="center" vertical="top" wrapText="1"/>
    </xf>
    <xf numFmtId="0" fontId="9" fillId="0" borderId="24" xfId="0" applyNumberFormat="1" applyFont="1" applyBorder="1" applyAlignment="1">
      <alignment horizontal="center" vertical="center" wrapText="1"/>
    </xf>
    <xf numFmtId="0" fontId="9" fillId="0" borderId="0" xfId="0" applyNumberFormat="1" applyFont="1" applyBorder="1" applyAlignment="1">
      <alignment horizontal="right" wrapText="1"/>
    </xf>
    <xf numFmtId="0" fontId="19" fillId="0" borderId="0" xfId="0" applyFont="1" applyAlignment="1">
      <alignment horizontal="right"/>
    </xf>
    <xf numFmtId="0" fontId="9" fillId="0" borderId="0" xfId="0" applyFont="1" applyAlignment="1">
      <alignment horizontal="right"/>
    </xf>
    <xf numFmtId="168" fontId="9" fillId="0" borderId="0" xfId="20" applyNumberFormat="1" applyFont="1"/>
    <xf numFmtId="16" fontId="9" fillId="0" borderId="38" xfId="0" applyNumberFormat="1" applyFont="1" applyBorder="1"/>
    <xf numFmtId="0" fontId="9" fillId="0" borderId="0" xfId="0" applyFont="1" applyBorder="1" applyAlignment="1">
      <alignment horizontal="center" vertical="top" wrapText="1"/>
    </xf>
    <xf numFmtId="4" fontId="9" fillId="0" borderId="0" xfId="0" applyNumberFormat="1" applyFont="1" applyBorder="1" applyAlignment="1">
      <alignment horizontal="right" vertical="top" wrapText="1"/>
    </xf>
    <xf numFmtId="0" fontId="9" fillId="0" borderId="38" xfId="0" applyNumberFormat="1" applyFont="1" applyBorder="1" applyAlignment="1">
      <alignment horizontal="center" vertical="top"/>
    </xf>
    <xf numFmtId="0" fontId="9" fillId="0" borderId="24" xfId="0" applyFont="1" applyBorder="1" applyAlignment="1">
      <alignment horizontal="left" vertical="top" wrapText="1"/>
    </xf>
    <xf numFmtId="43" fontId="9" fillId="0" borderId="0" xfId="15" applyFont="1"/>
    <xf numFmtId="0" fontId="9" fillId="0" borderId="0" xfId="15" applyNumberFormat="1" applyFont="1"/>
    <xf numFmtId="0" fontId="9" fillId="0" borderId="38" xfId="0" applyFont="1" applyBorder="1" applyAlignment="1">
      <alignment horizontal="left"/>
    </xf>
    <xf numFmtId="0" fontId="9" fillId="0" borderId="0" xfId="20" applyNumberFormat="1" applyFont="1"/>
    <xf numFmtId="0" fontId="9" fillId="0" borderId="24" xfId="0" applyFont="1" applyBorder="1" applyAlignment="1">
      <alignment horizontal="justify" vertical="top"/>
    </xf>
    <xf numFmtId="0" fontId="9" fillId="0" borderId="26" xfId="0" applyFont="1" applyBorder="1"/>
    <xf numFmtId="0" fontId="9" fillId="0" borderId="27" xfId="0" applyFont="1" applyBorder="1"/>
    <xf numFmtId="0" fontId="9" fillId="0" borderId="27" xfId="0" applyFont="1" applyBorder="1" applyAlignment="1">
      <alignment horizontal="center" vertical="center"/>
    </xf>
    <xf numFmtId="165" fontId="9" fillId="0" borderId="27" xfId="0" applyNumberFormat="1" applyFont="1" applyBorder="1" applyAlignment="1">
      <alignment vertical="center"/>
    </xf>
    <xf numFmtId="165" fontId="9" fillId="0" borderId="24" xfId="21" applyNumberFormat="1" applyFont="1" applyFill="1" applyBorder="1" applyAlignment="1">
      <alignment vertical="center"/>
    </xf>
    <xf numFmtId="0" fontId="19" fillId="0" borderId="0" xfId="16" applyFont="1" applyFill="1" applyBorder="1"/>
    <xf numFmtId="0" fontId="9" fillId="0" borderId="24" xfId="18" applyFont="1" applyFill="1" applyBorder="1" applyAlignment="1">
      <alignment horizontal="justify" vertical="top" wrapText="1"/>
    </xf>
    <xf numFmtId="0" fontId="9" fillId="0" borderId="24" xfId="0" applyFont="1" applyFill="1" applyBorder="1" applyAlignment="1">
      <alignment horizontal="justify" vertical="top" wrapText="1"/>
    </xf>
    <xf numFmtId="0" fontId="19" fillId="0" borderId="40" xfId="0" applyFont="1" applyBorder="1"/>
    <xf numFmtId="0" fontId="19" fillId="0" borderId="43" xfId="0" applyFont="1" applyBorder="1"/>
    <xf numFmtId="0" fontId="9" fillId="0" borderId="43" xfId="0" applyFont="1" applyBorder="1" applyAlignment="1">
      <alignment horizontal="center" vertical="center"/>
    </xf>
    <xf numFmtId="165" fontId="9" fillId="0" borderId="43" xfId="0" applyNumberFormat="1" applyFont="1" applyBorder="1" applyAlignment="1">
      <alignment vertical="center"/>
    </xf>
    <xf numFmtId="4" fontId="19" fillId="0" borderId="0" xfId="17" applyNumberFormat="1" applyFont="1" applyBorder="1"/>
    <xf numFmtId="0" fontId="9" fillId="0" borderId="0" xfId="0" applyFont="1" applyBorder="1" applyAlignment="1">
      <alignment horizontal="center" vertical="center"/>
    </xf>
    <xf numFmtId="165" fontId="9" fillId="0" borderId="0" xfId="0" applyNumberFormat="1" applyFont="1" applyBorder="1" applyAlignment="1">
      <alignment vertical="center"/>
    </xf>
    <xf numFmtId="165" fontId="9" fillId="0" borderId="0" xfId="0" applyNumberFormat="1" applyFont="1" applyBorder="1" applyAlignment="1">
      <alignment horizontal="center" vertical="center"/>
    </xf>
    <xf numFmtId="1" fontId="19" fillId="0" borderId="0" xfId="17" applyNumberFormat="1" applyFont="1" applyBorder="1"/>
    <xf numFmtId="3" fontId="21" fillId="0" borderId="24" xfId="0" applyNumberFormat="1" applyFont="1" applyFill="1" applyBorder="1" applyAlignment="1">
      <alignment horizontal="center" vertical="top" wrapText="1"/>
    </xf>
    <xf numFmtId="0" fontId="31" fillId="0" borderId="25" xfId="0" applyFont="1" applyBorder="1" applyAlignment="1"/>
    <xf numFmtId="4" fontId="31" fillId="0" borderId="24" xfId="0" applyNumberFormat="1" applyFont="1" applyFill="1" applyBorder="1" applyAlignment="1">
      <alignment horizontal="right"/>
    </xf>
    <xf numFmtId="49" fontId="9" fillId="0" borderId="0" xfId="0" applyNumberFormat="1" applyFont="1" applyBorder="1" applyAlignment="1">
      <alignment vertical="top"/>
    </xf>
    <xf numFmtId="0" fontId="9" fillId="0" borderId="0" xfId="0" applyFont="1" applyBorder="1" applyAlignment="1">
      <alignment vertical="top" wrapText="1"/>
    </xf>
    <xf numFmtId="0" fontId="9" fillId="0" borderId="0" xfId="0" applyFont="1" applyBorder="1" applyAlignment="1">
      <alignment horizontal="center"/>
    </xf>
    <xf numFmtId="2" fontId="9" fillId="0" borderId="0" xfId="0" applyNumberFormat="1" applyFont="1" applyBorder="1" applyAlignment="1"/>
    <xf numFmtId="4" fontId="19" fillId="0" borderId="22" xfId="0" applyNumberFormat="1" applyFont="1" applyBorder="1" applyAlignment="1"/>
    <xf numFmtId="49" fontId="9" fillId="0" borderId="30" xfId="0" applyNumberFormat="1" applyFont="1" applyBorder="1" applyAlignment="1">
      <alignment horizontal="right" vertical="top"/>
    </xf>
    <xf numFmtId="0" fontId="9" fillId="0" borderId="31" xfId="0" applyFont="1" applyBorder="1" applyAlignment="1">
      <alignment vertical="top" wrapText="1"/>
    </xf>
    <xf numFmtId="0" fontId="9" fillId="0" borderId="31" xfId="0" applyFont="1" applyBorder="1" applyAlignment="1">
      <alignment horizontal="center"/>
    </xf>
    <xf numFmtId="2" fontId="9" fillId="0" borderId="31" xfId="0" applyNumberFormat="1" applyFont="1" applyBorder="1" applyAlignment="1"/>
    <xf numFmtId="2" fontId="19" fillId="0" borderId="31" xfId="0" applyNumberFormat="1" applyFont="1" applyBorder="1" applyAlignment="1">
      <alignment horizontal="right"/>
    </xf>
    <xf numFmtId="165" fontId="19" fillId="0" borderId="32" xfId="0" applyNumberFormat="1" applyFont="1" applyBorder="1"/>
    <xf numFmtId="49" fontId="9" fillId="0" borderId="3" xfId="0" applyNumberFormat="1" applyFont="1" applyBorder="1" applyAlignment="1">
      <alignment horizontal="right" vertical="top"/>
    </xf>
    <xf numFmtId="0" fontId="9" fillId="0" borderId="4" xfId="0" applyFont="1" applyBorder="1" applyAlignment="1">
      <alignment vertical="top" wrapText="1"/>
    </xf>
    <xf numFmtId="0" fontId="9" fillId="0" borderId="4" xfId="0" applyFont="1" applyBorder="1" applyAlignment="1">
      <alignment horizontal="center"/>
    </xf>
    <xf numFmtId="2" fontId="9" fillId="0" borderId="4" xfId="0" applyNumberFormat="1" applyFont="1" applyBorder="1" applyAlignment="1"/>
    <xf numFmtId="2" fontId="19" fillId="0" borderId="4" xfId="0" applyNumberFormat="1" applyFont="1" applyBorder="1" applyAlignment="1">
      <alignment horizontal="right"/>
    </xf>
    <xf numFmtId="165" fontId="19" fillId="0" borderId="5" xfId="0" applyNumberFormat="1" applyFont="1" applyBorder="1"/>
    <xf numFmtId="1" fontId="9" fillId="0" borderId="0" xfId="0" applyNumberFormat="1" applyFont="1" applyFill="1" applyAlignment="1">
      <alignment horizontal="center" vertical="top"/>
    </xf>
    <xf numFmtId="49" fontId="21" fillId="0" borderId="0" xfId="0" applyNumberFormat="1" applyFont="1" applyFill="1" applyAlignment="1">
      <alignment horizontal="left" vertical="top" wrapText="1"/>
    </xf>
    <xf numFmtId="49" fontId="9" fillId="0" borderId="0" xfId="0" applyNumberFormat="1" applyFont="1" applyFill="1" applyAlignment="1">
      <alignment horizontal="center"/>
    </xf>
    <xf numFmtId="4" fontId="9" fillId="0" borderId="0" xfId="0" applyNumberFormat="1" applyFont="1" applyFill="1" applyAlignment="1">
      <alignment horizontal="right"/>
    </xf>
    <xf numFmtId="3" fontId="21" fillId="0" borderId="0" xfId="0" applyNumberFormat="1" applyFont="1" applyFill="1" applyBorder="1" applyAlignment="1">
      <alignment horizontal="center" vertical="top" wrapText="1"/>
    </xf>
    <xf numFmtId="0" fontId="31" fillId="0" borderId="0" xfId="0" applyFont="1" applyBorder="1" applyAlignment="1">
      <alignment horizontal="right"/>
    </xf>
    <xf numFmtId="0" fontId="31" fillId="0" borderId="0" xfId="0" applyFont="1" applyBorder="1" applyAlignment="1"/>
    <xf numFmtId="4" fontId="31" fillId="0" borderId="0" xfId="0" applyNumberFormat="1" applyFont="1" applyFill="1" applyBorder="1" applyAlignment="1">
      <alignment horizontal="right"/>
    </xf>
    <xf numFmtId="49" fontId="19" fillId="0" borderId="29" xfId="0" applyNumberFormat="1" applyFont="1" applyBorder="1" applyAlignment="1">
      <alignment vertical="top"/>
    </xf>
    <xf numFmtId="0" fontId="19" fillId="0" borderId="0" xfId="0" applyFont="1" applyBorder="1" applyAlignment="1">
      <alignment horizontal="center" vertical="center"/>
    </xf>
    <xf numFmtId="2" fontId="9" fillId="0" borderId="0" xfId="0" applyNumberFormat="1" applyFont="1" applyBorder="1"/>
    <xf numFmtId="166" fontId="9" fillId="0" borderId="0" xfId="0" applyNumberFormat="1" applyFont="1" applyAlignment="1">
      <alignment horizontal="center" vertical="center"/>
    </xf>
    <xf numFmtId="2" fontId="9" fillId="0" borderId="0" xfId="0" applyNumberFormat="1" applyFont="1"/>
    <xf numFmtId="165" fontId="9" fillId="0" borderId="39" xfId="17" applyNumberFormat="1" applyFont="1" applyBorder="1" applyAlignment="1">
      <alignment horizontal="center" vertical="center"/>
    </xf>
    <xf numFmtId="0" fontId="9" fillId="0" borderId="0" xfId="17" applyFont="1" applyAlignment="1">
      <alignment horizontal="center" vertical="center"/>
    </xf>
    <xf numFmtId="0" fontId="9" fillId="0" borderId="0" xfId="0" applyFont="1" applyAlignment="1">
      <alignment horizontal="center" vertical="center"/>
    </xf>
    <xf numFmtId="0" fontId="9" fillId="0" borderId="0" xfId="0" applyNumberFormat="1" applyFont="1" applyBorder="1" applyAlignment="1" applyProtection="1">
      <alignment horizontal="right"/>
    </xf>
    <xf numFmtId="0" fontId="9" fillId="0" borderId="39" xfId="0" applyFont="1" applyBorder="1"/>
    <xf numFmtId="0" fontId="19" fillId="0" borderId="43" xfId="0" applyFont="1" applyFill="1" applyBorder="1"/>
    <xf numFmtId="0" fontId="9" fillId="0" borderId="43" xfId="0" applyFont="1" applyFill="1" applyBorder="1" applyAlignment="1">
      <alignment horizontal="center" vertical="center"/>
    </xf>
    <xf numFmtId="165" fontId="9" fillId="0" borderId="43" xfId="0" applyNumberFormat="1" applyFont="1" applyFill="1" applyBorder="1" applyAlignment="1">
      <alignment vertical="center"/>
    </xf>
    <xf numFmtId="0" fontId="9" fillId="0" borderId="0" xfId="0" applyFont="1" applyFill="1" applyBorder="1"/>
    <xf numFmtId="2" fontId="19" fillId="0" borderId="0" xfId="0" applyNumberFormat="1" applyFont="1" applyFill="1" applyBorder="1"/>
    <xf numFmtId="49" fontId="9" fillId="0" borderId="45" xfId="0" applyNumberFormat="1" applyFont="1" applyBorder="1" applyAlignment="1">
      <alignment horizontal="center" vertical="center"/>
    </xf>
    <xf numFmtId="0" fontId="19" fillId="0" borderId="27" xfId="0" applyFont="1" applyBorder="1" applyAlignment="1">
      <alignment vertical="top" wrapText="1"/>
    </xf>
    <xf numFmtId="4" fontId="9" fillId="0" borderId="27" xfId="0" applyNumberFormat="1" applyFont="1" applyBorder="1" applyAlignment="1">
      <alignment horizontal="center" vertical="center"/>
    </xf>
    <xf numFmtId="0" fontId="9" fillId="0" borderId="27" xfId="0" applyFont="1" applyBorder="1" applyAlignment="1">
      <alignment vertical="top" wrapText="1"/>
    </xf>
    <xf numFmtId="165" fontId="9" fillId="0" borderId="24" xfId="0" applyNumberFormat="1" applyFont="1" applyBorder="1"/>
    <xf numFmtId="165" fontId="33" fillId="0" borderId="39" xfId="0" applyNumberFormat="1" applyFont="1" applyBorder="1"/>
    <xf numFmtId="4" fontId="33" fillId="0" borderId="0" xfId="0" applyNumberFormat="1" applyFont="1"/>
    <xf numFmtId="49" fontId="19" fillId="0" borderId="49" xfId="0" applyNumberFormat="1" applyFont="1" applyBorder="1" applyAlignment="1">
      <alignment horizontal="center" vertical="center"/>
    </xf>
    <xf numFmtId="0" fontId="19" fillId="0" borderId="26" xfId="0" applyFont="1" applyBorder="1"/>
    <xf numFmtId="165" fontId="9" fillId="0" borderId="26" xfId="0" applyNumberFormat="1" applyFont="1" applyBorder="1"/>
    <xf numFmtId="165" fontId="9" fillId="0" borderId="41" xfId="0" applyNumberFormat="1" applyFont="1" applyBorder="1"/>
    <xf numFmtId="49" fontId="9" fillId="0" borderId="38" xfId="0" applyNumberFormat="1" applyFont="1" applyBorder="1" applyAlignment="1">
      <alignment horizontal="center" vertical="center"/>
    </xf>
    <xf numFmtId="0" fontId="9" fillId="0" borderId="24" xfId="0" applyFont="1" applyBorder="1" applyAlignment="1">
      <alignment vertical="top" wrapText="1"/>
    </xf>
    <xf numFmtId="165" fontId="9" fillId="0" borderId="39" xfId="0" applyNumberFormat="1" applyFont="1" applyBorder="1"/>
    <xf numFmtId="49" fontId="9" fillId="0" borderId="50" xfId="0" applyNumberFormat="1" applyFont="1" applyBorder="1" applyAlignment="1">
      <alignment horizontal="center" vertical="center"/>
    </xf>
    <xf numFmtId="0" fontId="19" fillId="0" borderId="28" xfId="0" applyFont="1" applyBorder="1"/>
    <xf numFmtId="0" fontId="9" fillId="0" borderId="28" xfId="0" applyFont="1" applyBorder="1"/>
    <xf numFmtId="0" fontId="9" fillId="0" borderId="28" xfId="0" applyFont="1" applyBorder="1" applyAlignment="1">
      <alignment horizontal="center" vertical="center"/>
    </xf>
    <xf numFmtId="165" fontId="9" fillId="0" borderId="28" xfId="0" applyNumberFormat="1" applyFont="1" applyBorder="1"/>
    <xf numFmtId="165" fontId="9" fillId="0" borderId="51" xfId="0" applyNumberFormat="1" applyFont="1" applyBorder="1"/>
    <xf numFmtId="165" fontId="9" fillId="0" borderId="24" xfId="0" applyNumberFormat="1" applyFont="1" applyBorder="1" applyAlignment="1">
      <alignment horizontal="center" vertical="center"/>
    </xf>
    <xf numFmtId="165" fontId="9" fillId="0" borderId="39" xfId="0" applyNumberFormat="1" applyFont="1" applyBorder="1" applyAlignment="1">
      <alignment horizontal="right" vertical="center"/>
    </xf>
    <xf numFmtId="0" fontId="9" fillId="0" borderId="38" xfId="0" applyFont="1" applyBorder="1" applyAlignment="1">
      <alignment horizontal="center" vertical="center"/>
    </xf>
    <xf numFmtId="0" fontId="19" fillId="0" borderId="24" xfId="0" applyFont="1" applyBorder="1" applyAlignment="1">
      <alignment horizontal="justify"/>
    </xf>
    <xf numFmtId="0" fontId="19" fillId="0" borderId="38" xfId="0" applyFont="1" applyBorder="1" applyAlignment="1">
      <alignment horizontal="center" vertical="center"/>
    </xf>
    <xf numFmtId="0" fontId="9" fillId="0" borderId="24" xfId="0" applyFont="1" applyBorder="1" applyAlignment="1">
      <alignment horizontal="justify"/>
    </xf>
    <xf numFmtId="0" fontId="9" fillId="0" borderId="38" xfId="0" applyFont="1" applyFill="1" applyBorder="1" applyAlignment="1">
      <alignment horizontal="center" vertical="center"/>
    </xf>
    <xf numFmtId="0" fontId="9" fillId="0" borderId="24" xfId="0" applyFont="1" applyFill="1" applyBorder="1" applyAlignment="1">
      <alignment horizontal="justify" vertical="top"/>
    </xf>
    <xf numFmtId="0" fontId="9" fillId="0" borderId="24" xfId="0" applyFont="1" applyFill="1" applyBorder="1"/>
    <xf numFmtId="0" fontId="9" fillId="0" borderId="24" xfId="0" applyFont="1" applyFill="1" applyBorder="1" applyAlignment="1">
      <alignment horizontal="center" vertical="center"/>
    </xf>
    <xf numFmtId="0" fontId="9" fillId="0" borderId="39" xfId="0" applyFont="1" applyFill="1" applyBorder="1"/>
    <xf numFmtId="0" fontId="19" fillId="0" borderId="24" xfId="0" applyFont="1" applyFill="1" applyBorder="1" applyAlignment="1">
      <alignment horizontal="justify" vertical="top"/>
    </xf>
    <xf numFmtId="0" fontId="19" fillId="0" borderId="24" xfId="0" applyFont="1" applyBorder="1" applyAlignment="1">
      <alignment horizontal="justify" vertical="top"/>
    </xf>
    <xf numFmtId="0" fontId="9" fillId="0" borderId="24" xfId="17" applyFont="1" applyFill="1" applyBorder="1" applyAlignment="1">
      <alignment horizontal="center" vertical="center"/>
    </xf>
    <xf numFmtId="165" fontId="9" fillId="0" borderId="24" xfId="17" applyNumberFormat="1" applyFont="1" applyFill="1" applyBorder="1" applyAlignment="1">
      <alignment vertical="center"/>
    </xf>
    <xf numFmtId="165" fontId="9" fillId="0" borderId="39" xfId="0" applyNumberFormat="1" applyFont="1" applyFill="1" applyBorder="1" applyAlignment="1">
      <alignment horizontal="center" vertical="center"/>
    </xf>
    <xf numFmtId="0" fontId="19" fillId="0" borderId="24" xfId="10" applyFont="1" applyBorder="1" applyAlignment="1">
      <alignment wrapText="1"/>
    </xf>
    <xf numFmtId="0" fontId="9" fillId="0" borderId="24" xfId="10" applyFont="1" applyBorder="1" applyAlignment="1">
      <alignment wrapText="1"/>
    </xf>
    <xf numFmtId="165" fontId="9" fillId="0" borderId="39" xfId="17" applyNumberFormat="1" applyFont="1" applyFill="1" applyBorder="1" applyAlignment="1">
      <alignment vertical="center"/>
    </xf>
    <xf numFmtId="49" fontId="0" fillId="0" borderId="38" xfId="22" applyNumberFormat="1" applyFont="1" applyFill="1" applyBorder="1" applyAlignment="1" applyProtection="1">
      <alignment horizontal="center" vertical="center" wrapText="1"/>
      <protection locked="0"/>
    </xf>
    <xf numFmtId="0" fontId="0" fillId="0" borderId="24" xfId="0" applyFont="1" applyBorder="1" applyAlignment="1">
      <alignment vertical="center" wrapText="1"/>
    </xf>
    <xf numFmtId="0" fontId="0" fillId="0" borderId="24" xfId="0" applyFont="1" applyBorder="1" applyAlignment="1">
      <alignment horizontal="center" vertical="center"/>
    </xf>
    <xf numFmtId="0" fontId="0" fillId="0" borderId="24" xfId="0" applyFont="1" applyBorder="1" applyAlignment="1"/>
    <xf numFmtId="165" fontId="0" fillId="0" borderId="39" xfId="0" applyNumberFormat="1" applyFont="1" applyBorder="1" applyAlignment="1">
      <alignment horizontal="center" vertical="center"/>
    </xf>
    <xf numFmtId="0" fontId="0" fillId="0" borderId="0" xfId="0" applyNumberFormat="1" applyFont="1" applyBorder="1" applyAlignment="1" applyProtection="1">
      <alignment horizontal="right"/>
    </xf>
    <xf numFmtId="1" fontId="0" fillId="0" borderId="38" xfId="0" applyNumberFormat="1" applyFont="1" applyFill="1" applyBorder="1" applyAlignment="1" applyProtection="1">
      <alignment horizontal="center" vertical="center" wrapText="1"/>
      <protection locked="0"/>
    </xf>
    <xf numFmtId="0" fontId="0" fillId="0" borderId="24" xfId="0" applyFont="1" applyBorder="1"/>
    <xf numFmtId="0" fontId="0" fillId="0" borderId="24" xfId="22" applyFont="1" applyFill="1" applyBorder="1" applyAlignment="1">
      <alignment horizontal="center" vertical="center"/>
    </xf>
    <xf numFmtId="1" fontId="0" fillId="0" borderId="24" xfId="22" applyNumberFormat="1" applyFont="1" applyFill="1" applyBorder="1" applyAlignment="1">
      <alignment horizontal="center" vertical="center"/>
    </xf>
    <xf numFmtId="165" fontId="0" fillId="0" borderId="24" xfId="22" applyNumberFormat="1" applyFont="1" applyFill="1" applyBorder="1" applyAlignment="1">
      <alignment vertical="center"/>
    </xf>
    <xf numFmtId="0" fontId="0" fillId="0" borderId="0" xfId="22" applyNumberFormat="1" applyFont="1" applyFill="1" applyBorder="1" applyAlignment="1">
      <alignment horizontal="right"/>
    </xf>
    <xf numFmtId="0" fontId="9" fillId="0" borderId="30" xfId="0" applyFont="1" applyBorder="1" applyAlignment="1">
      <alignment horizontal="center" vertical="center"/>
    </xf>
    <xf numFmtId="0" fontId="9" fillId="0" borderId="31" xfId="0" applyFont="1" applyBorder="1"/>
    <xf numFmtId="0" fontId="9" fillId="0" borderId="31" xfId="17" applyFont="1" applyBorder="1" applyAlignment="1">
      <alignment horizontal="center" vertical="center"/>
    </xf>
    <xf numFmtId="165" fontId="9" fillId="0" borderId="31" xfId="17" applyNumberFormat="1" applyFont="1" applyBorder="1" applyAlignment="1">
      <alignment vertical="center"/>
    </xf>
    <xf numFmtId="165" fontId="9" fillId="0" borderId="32" xfId="0" applyNumberFormat="1" applyFont="1" applyBorder="1" applyAlignment="1">
      <alignment horizontal="center" vertical="center"/>
    </xf>
    <xf numFmtId="0" fontId="9" fillId="0" borderId="0" xfId="0" applyFont="1" applyAlignment="1">
      <alignment horizontal="right" vertical="top"/>
    </xf>
    <xf numFmtId="0" fontId="9" fillId="0" borderId="42" xfId="0" applyFont="1" applyBorder="1" applyAlignment="1">
      <alignment horizontal="center" vertical="center"/>
    </xf>
    <xf numFmtId="0" fontId="19" fillId="0" borderId="0" xfId="0" applyNumberFormat="1" applyFont="1" applyBorder="1" applyAlignment="1">
      <alignment horizontal="right"/>
    </xf>
    <xf numFmtId="49" fontId="19" fillId="0" borderId="13" xfId="0" applyNumberFormat="1" applyFont="1" applyBorder="1" applyAlignment="1">
      <alignment vertical="top"/>
    </xf>
    <xf numFmtId="0" fontId="9" fillId="0" borderId="24" xfId="0" applyFont="1" applyBorder="1" applyAlignment="1">
      <alignment horizontal="justify" vertical="top" wrapText="1"/>
    </xf>
    <xf numFmtId="0" fontId="9" fillId="0" borderId="24" xfId="17" applyFont="1" applyBorder="1" applyAlignment="1">
      <alignment wrapText="1"/>
    </xf>
    <xf numFmtId="0" fontId="0" fillId="0" borderId="24" xfId="0" applyFont="1" applyBorder="1" applyAlignment="1">
      <alignment wrapText="1"/>
    </xf>
    <xf numFmtId="0" fontId="9" fillId="0" borderId="24" xfId="0" applyFont="1" applyBorder="1" applyAlignment="1">
      <alignment wrapText="1"/>
    </xf>
    <xf numFmtId="0" fontId="9" fillId="0" borderId="24" xfId="19" applyFont="1" applyBorder="1" applyAlignment="1">
      <alignment wrapText="1"/>
    </xf>
    <xf numFmtId="165" fontId="1" fillId="0" borderId="12" xfId="4" applyNumberFormat="1" applyFont="1" applyFill="1" applyBorder="1" applyAlignment="1" applyProtection="1">
      <alignment horizontal="center" vertical="center"/>
    </xf>
    <xf numFmtId="165" fontId="1" fillId="0" borderId="13" xfId="4" applyNumberFormat="1" applyFont="1" applyFill="1" applyBorder="1" applyAlignment="1" applyProtection="1">
      <alignment horizontal="center" vertical="center"/>
    </xf>
    <xf numFmtId="165" fontId="1" fillId="0" borderId="22" xfId="4" applyNumberFormat="1" applyFont="1" applyFill="1" applyBorder="1" applyAlignment="1" applyProtection="1">
      <alignment horizontal="center" vertical="center"/>
    </xf>
    <xf numFmtId="0" fontId="0" fillId="2" borderId="6" xfId="4" applyNumberFormat="1" applyFont="1" applyFill="1" applyBorder="1" applyAlignment="1" applyProtection="1">
      <alignment horizontal="center" vertical="top" wrapText="1"/>
    </xf>
    <xf numFmtId="0" fontId="0" fillId="2" borderId="8" xfId="4" applyNumberFormat="1" applyFont="1" applyFill="1" applyBorder="1" applyAlignment="1" applyProtection="1">
      <alignment horizontal="center" vertical="top" wrapText="1"/>
    </xf>
    <xf numFmtId="0" fontId="2" fillId="0" borderId="1" xfId="0" applyFont="1" applyFill="1" applyBorder="1" applyAlignment="1">
      <alignment horizontal="center" vertical="top"/>
    </xf>
    <xf numFmtId="0" fontId="2" fillId="0" borderId="9" xfId="0" applyFont="1" applyFill="1" applyBorder="1" applyAlignment="1">
      <alignment horizontal="center" vertical="top"/>
    </xf>
    <xf numFmtId="0" fontId="2" fillId="2" borderId="4" xfId="0" applyFont="1" applyFill="1" applyBorder="1" applyAlignment="1">
      <alignment horizontal="left"/>
    </xf>
    <xf numFmtId="0" fontId="2" fillId="2" borderId="5" xfId="0" applyFont="1" applyFill="1" applyBorder="1" applyAlignment="1">
      <alignment horizontal="left"/>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165" fontId="2" fillId="2" borderId="6" xfId="0" applyNumberFormat="1" applyFont="1" applyFill="1" applyBorder="1" applyAlignment="1">
      <alignment horizontal="center" vertical="top"/>
    </xf>
    <xf numFmtId="165" fontId="2" fillId="2" borderId="7" xfId="0" applyNumberFormat="1" applyFont="1" applyFill="1" applyBorder="1" applyAlignment="1">
      <alignment horizontal="center" vertical="top"/>
    </xf>
    <xf numFmtId="165" fontId="2" fillId="2" borderId="8" xfId="0" applyNumberFormat="1" applyFont="1" applyFill="1" applyBorder="1" applyAlignment="1">
      <alignment horizontal="center" vertical="top"/>
    </xf>
    <xf numFmtId="4" fontId="2" fillId="2" borderId="6" xfId="4" applyNumberFormat="1" applyFont="1" applyFill="1" applyBorder="1" applyAlignment="1" applyProtection="1">
      <alignment horizontal="center" vertical="center"/>
      <protection locked="0"/>
    </xf>
    <xf numFmtId="4" fontId="2" fillId="2" borderId="7" xfId="4" applyNumberFormat="1" applyFont="1" applyFill="1" applyBorder="1" applyAlignment="1" applyProtection="1">
      <alignment horizontal="center" vertical="center"/>
      <protection locked="0"/>
    </xf>
    <xf numFmtId="4" fontId="2" fillId="2" borderId="8" xfId="4" applyNumberFormat="1" applyFont="1" applyFill="1" applyBorder="1" applyAlignment="1" applyProtection="1">
      <alignment horizontal="center" vertical="center"/>
      <protection locked="0"/>
    </xf>
    <xf numFmtId="0" fontId="2" fillId="0" borderId="19" xfId="4" applyNumberFormat="1" applyFont="1" applyFill="1" applyBorder="1" applyAlignment="1" applyProtection="1">
      <alignment horizontal="center" vertical="center" wrapText="1"/>
    </xf>
    <xf numFmtId="0" fontId="2" fillId="0" borderId="9" xfId="4" applyNumberFormat="1" applyFont="1" applyFill="1" applyBorder="1" applyAlignment="1" applyProtection="1">
      <alignment horizontal="center" vertical="center" wrapText="1"/>
    </xf>
    <xf numFmtId="165" fontId="0" fillId="0" borderId="12" xfId="4" applyNumberFormat="1" applyFont="1" applyFill="1" applyBorder="1" applyAlignment="1" applyProtection="1">
      <alignment horizontal="center" vertical="center"/>
    </xf>
    <xf numFmtId="165" fontId="0" fillId="0" borderId="13" xfId="4" applyNumberFormat="1" applyFont="1" applyFill="1" applyBorder="1" applyAlignment="1" applyProtection="1">
      <alignment horizontal="center" vertical="center"/>
    </xf>
    <xf numFmtId="165" fontId="0" fillId="0" borderId="22" xfId="4" applyNumberFormat="1" applyFont="1" applyFill="1" applyBorder="1" applyAlignment="1" applyProtection="1">
      <alignment horizontal="center" vertical="center"/>
    </xf>
    <xf numFmtId="0" fontId="0" fillId="0" borderId="0" xfId="0" applyFill="1" applyAlignment="1">
      <alignment horizontal="left" vertical="top" wrapText="1"/>
    </xf>
    <xf numFmtId="0" fontId="11" fillId="2" borderId="6" xfId="1" applyFont="1" applyFill="1" applyBorder="1" applyAlignment="1" applyProtection="1">
      <alignment horizontal="center" vertical="top"/>
    </xf>
    <xf numFmtId="0" fontId="11" fillId="2" borderId="8" xfId="1" applyFont="1" applyFill="1" applyBorder="1" applyAlignment="1" applyProtection="1">
      <alignment horizontal="center" vertical="top"/>
    </xf>
    <xf numFmtId="165" fontId="0" fillId="2" borderId="6" xfId="4" applyNumberFormat="1" applyFont="1" applyFill="1" applyBorder="1" applyAlignment="1" applyProtection="1">
      <alignment horizontal="center" vertical="center"/>
    </xf>
    <xf numFmtId="165" fontId="0" fillId="2" borderId="7" xfId="4" applyNumberFormat="1" applyFont="1" applyFill="1" applyBorder="1" applyAlignment="1" applyProtection="1">
      <alignment horizontal="center" vertical="center"/>
    </xf>
    <xf numFmtId="165" fontId="0" fillId="2" borderId="8" xfId="4" applyNumberFormat="1" applyFont="1" applyFill="1" applyBorder="1" applyAlignment="1" applyProtection="1">
      <alignment horizontal="center" vertical="center"/>
    </xf>
    <xf numFmtId="165" fontId="2" fillId="2" borderId="6" xfId="4" applyNumberFormat="1" applyFont="1" applyFill="1" applyBorder="1" applyAlignment="1" applyProtection="1">
      <alignment horizontal="center" vertical="center"/>
    </xf>
    <xf numFmtId="165" fontId="2" fillId="2" borderId="7" xfId="4" applyNumberFormat="1" applyFont="1" applyFill="1" applyBorder="1" applyAlignment="1" applyProtection="1">
      <alignment horizontal="center" vertical="center"/>
    </xf>
    <xf numFmtId="165" fontId="2" fillId="2" borderId="8" xfId="4" applyNumberFormat="1" applyFont="1" applyFill="1" applyBorder="1" applyAlignment="1" applyProtection="1">
      <alignment horizontal="center" vertical="center"/>
    </xf>
    <xf numFmtId="0" fontId="11" fillId="2" borderId="7" xfId="1" applyFont="1" applyFill="1" applyBorder="1" applyAlignment="1" applyProtection="1">
      <alignment horizontal="center" vertical="top"/>
    </xf>
    <xf numFmtId="165" fontId="11" fillId="2" borderId="6" xfId="1" applyNumberFormat="1" applyFont="1" applyFill="1" applyBorder="1" applyAlignment="1" applyProtection="1">
      <alignment horizontal="center" vertical="top"/>
    </xf>
    <xf numFmtId="165" fontId="11" fillId="2" borderId="7" xfId="1" applyNumberFormat="1" applyFont="1" applyFill="1" applyBorder="1" applyAlignment="1" applyProtection="1">
      <alignment horizontal="center" vertical="top"/>
    </xf>
    <xf numFmtId="165" fontId="11" fillId="2" borderId="8" xfId="1" applyNumberFormat="1" applyFont="1" applyFill="1" applyBorder="1" applyAlignment="1" applyProtection="1">
      <alignment horizontal="center" vertical="top"/>
    </xf>
    <xf numFmtId="165" fontId="0" fillId="0" borderId="10" xfId="4" applyNumberFormat="1" applyFont="1" applyFill="1" applyBorder="1" applyAlignment="1" applyProtection="1">
      <alignment horizontal="center" vertical="center"/>
    </xf>
    <xf numFmtId="0" fontId="0" fillId="0" borderId="11" xfId="4" applyFont="1" applyFill="1" applyBorder="1" applyAlignment="1" applyProtection="1">
      <alignment horizontal="center" vertical="center"/>
    </xf>
    <xf numFmtId="0" fontId="0" fillId="0" borderId="21" xfId="4" applyFont="1" applyFill="1" applyBorder="1" applyAlignment="1" applyProtection="1">
      <alignment horizontal="center" vertical="center"/>
    </xf>
    <xf numFmtId="0" fontId="1" fillId="0" borderId="13" xfId="4" applyFont="1" applyFill="1" applyBorder="1" applyAlignment="1" applyProtection="1">
      <alignment horizontal="center" vertical="center"/>
    </xf>
    <xf numFmtId="0" fontId="1" fillId="0" borderId="22" xfId="4" applyFont="1" applyFill="1" applyBorder="1" applyAlignment="1" applyProtection="1">
      <alignment horizontal="center" vertical="center"/>
    </xf>
    <xf numFmtId="0" fontId="0" fillId="0" borderId="13" xfId="4" applyFont="1" applyFill="1" applyBorder="1" applyAlignment="1" applyProtection="1">
      <alignment horizontal="center" vertical="center"/>
    </xf>
    <xf numFmtId="0" fontId="0" fillId="0" borderId="22" xfId="4" applyFont="1" applyFill="1" applyBorder="1" applyAlignment="1" applyProtection="1">
      <alignment horizontal="center" vertical="center"/>
    </xf>
    <xf numFmtId="165" fontId="1" fillId="0" borderId="20" xfId="4" applyNumberFormat="1" applyFont="1" applyFill="1" applyBorder="1" applyAlignment="1" applyProtection="1">
      <alignment horizontal="center" vertical="center"/>
    </xf>
    <xf numFmtId="0" fontId="1" fillId="0" borderId="14" xfId="4" applyFont="1" applyFill="1" applyBorder="1" applyAlignment="1" applyProtection="1">
      <alignment horizontal="center" vertical="center"/>
    </xf>
    <xf numFmtId="0" fontId="1" fillId="0" borderId="23" xfId="4" applyFont="1" applyFill="1" applyBorder="1" applyAlignment="1" applyProtection="1">
      <alignment horizontal="center" vertical="center"/>
    </xf>
    <xf numFmtId="0" fontId="8" fillId="0" borderId="0" xfId="1" applyFont="1" applyFill="1" applyBorder="1" applyAlignment="1" applyProtection="1">
      <alignment horizontal="center" vertical="top"/>
    </xf>
    <xf numFmtId="0" fontId="19" fillId="2" borderId="4" xfId="0" applyFont="1" applyFill="1" applyBorder="1" applyAlignment="1">
      <alignment horizontal="justify" vertical="top" wrapText="1"/>
    </xf>
    <xf numFmtId="0" fontId="0" fillId="0" borderId="0" xfId="0" applyFill="1" applyAlignment="1">
      <alignment horizontal="left"/>
    </xf>
    <xf numFmtId="0" fontId="19" fillId="2" borderId="4" xfId="4" applyNumberFormat="1" applyFont="1" applyFill="1" applyBorder="1" applyAlignment="1" applyProtection="1">
      <alignment horizontal="left" vertical="center" wrapText="1"/>
    </xf>
    <xf numFmtId="0" fontId="2" fillId="2" borderId="4" xfId="4" applyNumberFormat="1" applyFont="1" applyFill="1" applyBorder="1" applyAlignment="1" applyProtection="1">
      <alignment horizontal="left" vertical="center" wrapText="1"/>
    </xf>
    <xf numFmtId="0" fontId="2" fillId="2" borderId="18" xfId="4" applyNumberFormat="1" applyFont="1" applyFill="1" applyBorder="1" applyAlignment="1" applyProtection="1">
      <alignment horizontal="left" vertical="center" wrapText="1"/>
    </xf>
    <xf numFmtId="0" fontId="9" fillId="0" borderId="0" xfId="16" applyNumberFormat="1" applyFont="1" applyFill="1" applyBorder="1" applyAlignment="1">
      <alignment horizontal="justify" vertical="top" wrapText="1"/>
    </xf>
    <xf numFmtId="0" fontId="9" fillId="0" borderId="0" xfId="0" applyFont="1" applyAlignment="1">
      <alignment horizontal="justify" vertical="top" wrapText="1"/>
    </xf>
    <xf numFmtId="0" fontId="9" fillId="0" borderId="24" xfId="17" applyFont="1" applyBorder="1" applyAlignment="1">
      <alignment horizontal="justify" vertical="top" wrapText="1"/>
    </xf>
    <xf numFmtId="0" fontId="9" fillId="0" borderId="24" xfId="0" applyFont="1" applyBorder="1" applyAlignment="1">
      <alignment horizontal="justify" vertical="top" wrapText="1"/>
    </xf>
    <xf numFmtId="0" fontId="0" fillId="0" borderId="0" xfId="0" applyFont="1" applyFill="1" applyAlignment="1">
      <alignment horizontal="left" vertical="top" wrapText="1"/>
    </xf>
    <xf numFmtId="0" fontId="19" fillId="0" borderId="0" xfId="1" applyFont="1" applyFill="1" applyBorder="1" applyAlignment="1" applyProtection="1">
      <alignment horizontal="center" vertical="top"/>
    </xf>
    <xf numFmtId="49" fontId="19" fillId="0" borderId="29" xfId="0" applyNumberFormat="1" applyFont="1" applyBorder="1" applyAlignment="1">
      <alignment vertical="top"/>
    </xf>
    <xf numFmtId="49" fontId="19" fillId="0" borderId="13" xfId="0" applyNumberFormat="1" applyFont="1" applyBorder="1" applyAlignment="1">
      <alignment vertical="top"/>
    </xf>
    <xf numFmtId="49" fontId="19" fillId="0" borderId="22" xfId="0" applyNumberFormat="1" applyFont="1" applyBorder="1" applyAlignment="1">
      <alignment vertical="top"/>
    </xf>
    <xf numFmtId="49" fontId="9" fillId="0" borderId="47" xfId="0" applyNumberFormat="1" applyFont="1" applyBorder="1" applyAlignment="1">
      <alignment horizontal="right" vertical="top"/>
    </xf>
    <xf numFmtId="49" fontId="9" fillId="0" borderId="4" xfId="0" applyNumberFormat="1" applyFont="1" applyBorder="1" applyAlignment="1">
      <alignment horizontal="right" vertical="top"/>
    </xf>
    <xf numFmtId="49" fontId="9" fillId="0" borderId="48" xfId="0" applyNumberFormat="1" applyFont="1" applyBorder="1" applyAlignment="1">
      <alignment horizontal="right" vertical="top"/>
    </xf>
    <xf numFmtId="0" fontId="31" fillId="0" borderId="12" xfId="0" applyFont="1" applyBorder="1" applyAlignment="1">
      <alignment horizontal="right"/>
    </xf>
    <xf numFmtId="0" fontId="31" fillId="0" borderId="13" xfId="0" applyFont="1" applyBorder="1" applyAlignment="1">
      <alignment horizontal="right"/>
    </xf>
    <xf numFmtId="0" fontId="19" fillId="4" borderId="3" xfId="0" applyFont="1" applyFill="1" applyBorder="1" applyAlignment="1">
      <alignment horizontal="center" vertical="top"/>
    </xf>
    <xf numFmtId="0" fontId="19" fillId="4" borderId="4" xfId="0" applyFont="1" applyFill="1" applyBorder="1" applyAlignment="1">
      <alignment horizontal="center" vertical="top"/>
    </xf>
    <xf numFmtId="0" fontId="19" fillId="4" borderId="5" xfId="0" applyFont="1" applyFill="1" applyBorder="1" applyAlignment="1">
      <alignment horizontal="center" vertical="top"/>
    </xf>
    <xf numFmtId="0" fontId="22" fillId="0" borderId="6" xfId="1" applyFont="1" applyFill="1" applyBorder="1" applyAlignment="1" applyProtection="1">
      <alignment horizontal="center" vertical="top"/>
    </xf>
    <xf numFmtId="0" fontId="22" fillId="0" borderId="8" xfId="1" applyFont="1" applyFill="1" applyBorder="1" applyAlignment="1" applyProtection="1">
      <alignment horizontal="center" vertical="top"/>
    </xf>
    <xf numFmtId="165" fontId="19" fillId="0" borderId="6" xfId="4" applyNumberFormat="1" applyFont="1" applyFill="1" applyBorder="1" applyAlignment="1" applyProtection="1">
      <alignment horizontal="center" vertical="center"/>
    </xf>
    <xf numFmtId="165" fontId="19" fillId="0" borderId="7" xfId="4" applyNumberFormat="1" applyFont="1" applyFill="1" applyBorder="1" applyAlignment="1" applyProtection="1">
      <alignment horizontal="center" vertical="center"/>
    </xf>
    <xf numFmtId="165" fontId="19" fillId="0" borderId="8" xfId="4" applyNumberFormat="1" applyFont="1" applyFill="1" applyBorder="1" applyAlignment="1" applyProtection="1">
      <alignment horizontal="center" vertical="center"/>
    </xf>
    <xf numFmtId="0" fontId="22" fillId="0" borderId="7" xfId="1" applyFont="1" applyFill="1" applyBorder="1" applyAlignment="1" applyProtection="1">
      <alignment horizontal="center" vertical="top"/>
    </xf>
    <xf numFmtId="165" fontId="9" fillId="0" borderId="10" xfId="4" applyNumberFormat="1" applyFont="1" applyFill="1" applyBorder="1" applyAlignment="1" applyProtection="1">
      <alignment horizontal="center" vertical="center"/>
    </xf>
    <xf numFmtId="0" fontId="9" fillId="0" borderId="11" xfId="4" applyFont="1" applyFill="1" applyBorder="1" applyAlignment="1" applyProtection="1">
      <alignment horizontal="center" vertical="center"/>
    </xf>
    <xf numFmtId="0" fontId="9" fillId="0" borderId="34" xfId="4" applyFont="1" applyFill="1" applyBorder="1" applyAlignment="1" applyProtection="1">
      <alignment horizontal="center" vertical="center"/>
    </xf>
    <xf numFmtId="165" fontId="9" fillId="0" borderId="35" xfId="4" applyNumberFormat="1" applyFont="1" applyFill="1" applyBorder="1" applyAlignment="1" applyProtection="1">
      <alignment horizontal="center" vertical="center"/>
    </xf>
    <xf numFmtId="0" fontId="9" fillId="0" borderId="36" xfId="4" applyFont="1" applyFill="1" applyBorder="1" applyAlignment="1" applyProtection="1">
      <alignment horizontal="center" vertical="center"/>
    </xf>
    <xf numFmtId="0" fontId="9" fillId="0" borderId="37" xfId="4" applyFont="1" applyFill="1" applyBorder="1" applyAlignment="1" applyProtection="1">
      <alignment horizontal="center" vertical="center"/>
    </xf>
    <xf numFmtId="165" fontId="22" fillId="0" borderId="6" xfId="1" applyNumberFormat="1" applyFont="1" applyFill="1" applyBorder="1" applyAlignment="1" applyProtection="1">
      <alignment horizontal="center" vertical="top"/>
    </xf>
    <xf numFmtId="165" fontId="22" fillId="0" borderId="7" xfId="1" applyNumberFormat="1" applyFont="1" applyFill="1" applyBorder="1" applyAlignment="1" applyProtection="1">
      <alignment horizontal="center" vertical="top"/>
    </xf>
    <xf numFmtId="165" fontId="22" fillId="0" borderId="8" xfId="1" applyNumberFormat="1" applyFont="1" applyFill="1" applyBorder="1" applyAlignment="1" applyProtection="1">
      <alignment horizontal="center" vertical="top"/>
    </xf>
    <xf numFmtId="0" fontId="9" fillId="0" borderId="6" xfId="4" applyNumberFormat="1" applyFont="1" applyFill="1" applyBorder="1" applyAlignment="1" applyProtection="1">
      <alignment horizontal="center" vertical="top" wrapText="1"/>
    </xf>
    <xf numFmtId="0" fontId="9" fillId="0" borderId="8" xfId="4" applyNumberFormat="1" applyFont="1" applyFill="1" applyBorder="1" applyAlignment="1" applyProtection="1">
      <alignment horizontal="center" vertical="top" wrapText="1"/>
    </xf>
    <xf numFmtId="165" fontId="9" fillId="0" borderId="6" xfId="4" applyNumberFormat="1" applyFont="1" applyFill="1" applyBorder="1" applyAlignment="1" applyProtection="1">
      <alignment horizontal="center" vertical="center"/>
    </xf>
    <xf numFmtId="165" fontId="9" fillId="0" borderId="7" xfId="4" applyNumberFormat="1" applyFont="1" applyFill="1" applyBorder="1" applyAlignment="1" applyProtection="1">
      <alignment horizontal="center" vertical="center"/>
    </xf>
    <xf numFmtId="165" fontId="9" fillId="0" borderId="8" xfId="4" applyNumberFormat="1" applyFont="1" applyFill="1" applyBorder="1" applyAlignment="1" applyProtection="1">
      <alignment horizontal="center" vertical="center"/>
    </xf>
  </cellXfs>
  <cellStyles count="23">
    <cellStyle name="A4 Small 210 x 297 mm" xfId="13"/>
    <cellStyle name="Comma" xfId="15" builtinId="3"/>
    <cellStyle name="Excel Built-in Normal" xfId="2"/>
    <cellStyle name="Normal" xfId="0" builtinId="0"/>
    <cellStyle name="Normal 2" xfId="1"/>
    <cellStyle name="Normal 2 2" xfId="3"/>
    <cellStyle name="Normal 2 2 2" xfId="4"/>
    <cellStyle name="Normal 2 2 2 3" xfId="14"/>
    <cellStyle name="Normal 2 2 3" xfId="12"/>
    <cellStyle name="Normal 3" xfId="5"/>
    <cellStyle name="Normal 4" xfId="6"/>
    <cellStyle name="Normal 4 2" xfId="7"/>
    <cellStyle name="Normal 4 3" xfId="8"/>
    <cellStyle name="Normal 5" xfId="9"/>
    <cellStyle name="Normal 6" xfId="10"/>
    <cellStyle name="Normal_čirinović oli" xfId="16"/>
    <cellStyle name="Normal_čirinović oli_troškovnik" xfId="18"/>
    <cellStyle name="Normal_troškovnik" xfId="21"/>
    <cellStyle name="Normal_TROŠKOVNIK MILER STOLARSKI OBRT" xfId="22"/>
    <cellStyle name="Obično_051Pošta" xfId="17"/>
    <cellStyle name="Obično_Županija -kotlovnica OŠ Zdenci-novo 2014" xfId="19"/>
    <cellStyle name="Stil 1" xfId="11"/>
    <cellStyle name="Zarez_051Pošta" xfId="2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152400</xdr:rowOff>
    </xdr:from>
    <xdr:to>
      <xdr:col>1</xdr:col>
      <xdr:colOff>535452</xdr:colOff>
      <xdr:row>2</xdr:row>
      <xdr:rowOff>120900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152400"/>
          <a:ext cx="1021227" cy="54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7</xdr:col>
      <xdr:colOff>53686</xdr:colOff>
      <xdr:row>5</xdr:row>
      <xdr:rowOff>0</xdr:rowOff>
    </xdr:from>
    <xdr:ext cx="914400" cy="264560"/>
    <xdr:sp macro="" textlink="">
      <xdr:nvSpPr>
        <xdr:cNvPr id="2" name="TekstniOkvir 1">
          <a:extLst>
            <a:ext uri="{FF2B5EF4-FFF2-40B4-BE49-F238E27FC236}">
              <a16:creationId xmlns:a16="http://schemas.microsoft.com/office/drawing/2014/main" id="{00000000-0008-0000-0100-000002000000}"/>
            </a:ext>
          </a:extLst>
        </xdr:cNvPr>
        <xdr:cNvSpPr txBox="1"/>
      </xdr:nvSpPr>
      <xdr:spPr>
        <a:xfrm>
          <a:off x="7683211" y="633698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hr-HR"/>
        </a:p>
      </xdr:txBody>
    </xdr:sp>
    <xdr:clientData/>
  </xdr:oneCellAnchor>
  <xdr:twoCellAnchor editAs="oneCell">
    <xdr:from>
      <xdr:col>0</xdr:col>
      <xdr:colOff>123825</xdr:colOff>
      <xdr:row>0</xdr:row>
      <xdr:rowOff>152400</xdr:rowOff>
    </xdr:from>
    <xdr:to>
      <xdr:col>1</xdr:col>
      <xdr:colOff>697377</xdr:colOff>
      <xdr:row>2</xdr:row>
      <xdr:rowOff>104775</xdr:rowOff>
    </xdr:to>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152400"/>
          <a:ext cx="1021227" cy="523875"/>
        </a:xfrm>
        <a:prstGeom prst="rect">
          <a:avLst/>
        </a:prstGeom>
      </xdr:spPr>
    </xdr:pic>
    <xdr:clientData/>
  </xdr:twoCellAnchor>
  <xdr:oneCellAnchor>
    <xdr:from>
      <xdr:col>7</xdr:col>
      <xdr:colOff>53686</xdr:colOff>
      <xdr:row>253</xdr:row>
      <xdr:rowOff>0</xdr:rowOff>
    </xdr:from>
    <xdr:ext cx="914400" cy="264560"/>
    <xdr:sp macro="" textlink="">
      <xdr:nvSpPr>
        <xdr:cNvPr id="5" name="TekstniOkvir 1">
          <a:extLst>
            <a:ext uri="{FF2B5EF4-FFF2-40B4-BE49-F238E27FC236}">
              <a16:creationId xmlns:a16="http://schemas.microsoft.com/office/drawing/2014/main" id="{00000000-0008-0000-0100-000002000000}"/>
            </a:ext>
          </a:extLst>
        </xdr:cNvPr>
        <xdr:cNvSpPr txBox="1"/>
      </xdr:nvSpPr>
      <xdr:spPr>
        <a:xfrm>
          <a:off x="7892761" y="114300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hr-HR"/>
        </a:p>
      </xdr:txBody>
    </xdr:sp>
    <xdr:clientData/>
  </xdr:oneCellAnchor>
  <xdr:oneCellAnchor>
    <xdr:from>
      <xdr:col>7</xdr:col>
      <xdr:colOff>53686</xdr:colOff>
      <xdr:row>289</xdr:row>
      <xdr:rowOff>0</xdr:rowOff>
    </xdr:from>
    <xdr:ext cx="914400" cy="264560"/>
    <xdr:sp macro="" textlink="">
      <xdr:nvSpPr>
        <xdr:cNvPr id="6" name="TekstniOkvir 1">
          <a:extLst>
            <a:ext uri="{FF2B5EF4-FFF2-40B4-BE49-F238E27FC236}">
              <a16:creationId xmlns:a16="http://schemas.microsoft.com/office/drawing/2014/main" id="{00000000-0008-0000-0100-000002000000}"/>
            </a:ext>
          </a:extLst>
        </xdr:cNvPr>
        <xdr:cNvSpPr txBox="1"/>
      </xdr:nvSpPr>
      <xdr:spPr>
        <a:xfrm>
          <a:off x="7892761" y="54692550"/>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hr-H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E363"/>
  <sheetViews>
    <sheetView topLeftCell="A340" zoomScale="110" zoomScaleNormal="110" zoomScaleSheetLayoutView="100" workbookViewId="0">
      <selection activeCell="E361" sqref="E361"/>
    </sheetView>
  </sheetViews>
  <sheetFormatPr defaultRowHeight="15" x14ac:dyDescent="0.25"/>
  <cols>
    <col min="1" max="1" width="9.140625" style="14"/>
    <col min="2" max="2" width="62.5703125" style="30" customWidth="1"/>
    <col min="3" max="3" width="14" style="20" bestFit="1" customWidth="1"/>
    <col min="4" max="4" width="9.7109375" style="13" bestFit="1" customWidth="1"/>
    <col min="5" max="5" width="13.42578125" style="13" customWidth="1"/>
    <col min="6" max="6" width="13.140625" style="13" customWidth="1"/>
    <col min="7" max="16384" width="9.140625" style="21"/>
  </cols>
  <sheetData>
    <row r="2" spans="1:239" ht="30" customHeight="1" x14ac:dyDescent="0.25">
      <c r="A2" s="408" t="s">
        <v>181</v>
      </c>
      <c r="B2" s="408"/>
      <c r="C2" s="408"/>
      <c r="D2" s="408"/>
      <c r="E2" s="408"/>
      <c r="F2" s="408"/>
    </row>
    <row r="3" spans="1:239" x14ac:dyDescent="0.25">
      <c r="A3" s="408"/>
      <c r="B3" s="408"/>
      <c r="C3" s="408"/>
      <c r="D3" s="408"/>
      <c r="E3" s="408"/>
      <c r="F3" s="408"/>
    </row>
    <row r="5" spans="1:239" x14ac:dyDescent="0.25">
      <c r="A5" s="431" t="s">
        <v>0</v>
      </c>
      <c r="B5" s="431"/>
      <c r="C5" s="431"/>
      <c r="D5" s="431"/>
      <c r="E5" s="431"/>
      <c r="F5" s="431"/>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3"/>
      <c r="BA5" s="53"/>
      <c r="BB5" s="53"/>
      <c r="BC5" s="53"/>
      <c r="BD5" s="53"/>
      <c r="BE5" s="53"/>
      <c r="BF5" s="53"/>
      <c r="BG5" s="53"/>
      <c r="BH5" s="53"/>
      <c r="BI5" s="53"/>
      <c r="BJ5" s="53"/>
      <c r="BK5" s="53"/>
      <c r="BL5" s="53"/>
      <c r="BM5" s="53"/>
      <c r="BN5" s="53"/>
      <c r="BO5" s="53"/>
      <c r="BP5" s="53"/>
      <c r="BQ5" s="53"/>
      <c r="BR5" s="53"/>
      <c r="BS5" s="53"/>
      <c r="BT5" s="53"/>
      <c r="BU5" s="53"/>
      <c r="BV5" s="53"/>
      <c r="BW5" s="53"/>
      <c r="BX5" s="53"/>
      <c r="BY5" s="53"/>
      <c r="BZ5" s="53"/>
      <c r="CA5" s="53"/>
      <c r="CB5" s="53"/>
      <c r="CC5" s="53"/>
      <c r="CD5" s="53"/>
      <c r="CE5" s="53"/>
      <c r="CF5" s="53"/>
      <c r="CG5" s="53"/>
      <c r="CH5" s="53"/>
      <c r="CI5" s="53"/>
      <c r="CJ5" s="53"/>
      <c r="CK5" s="53"/>
      <c r="CL5" s="53"/>
      <c r="CM5" s="53"/>
      <c r="CN5" s="53"/>
      <c r="CO5" s="53"/>
      <c r="CP5" s="53"/>
      <c r="CQ5" s="53"/>
      <c r="CR5" s="53"/>
      <c r="CS5" s="53"/>
      <c r="CT5" s="53"/>
      <c r="CU5" s="53"/>
      <c r="CV5" s="53"/>
      <c r="CW5" s="53"/>
      <c r="CX5" s="53"/>
      <c r="CY5" s="53"/>
      <c r="CZ5" s="53"/>
      <c r="DA5" s="53"/>
      <c r="DB5" s="53"/>
      <c r="DC5" s="53"/>
      <c r="DD5" s="53"/>
      <c r="DE5" s="53"/>
      <c r="DF5" s="53"/>
      <c r="DG5" s="53"/>
      <c r="DH5" s="53"/>
      <c r="DI5" s="53"/>
      <c r="DJ5" s="53"/>
      <c r="DK5" s="53"/>
      <c r="DL5" s="53"/>
      <c r="DM5" s="53"/>
      <c r="DN5" s="53"/>
      <c r="DO5" s="53"/>
      <c r="DP5" s="53"/>
      <c r="DQ5" s="53"/>
      <c r="DR5" s="53"/>
      <c r="DS5" s="53"/>
      <c r="DT5" s="53"/>
      <c r="DU5" s="53"/>
      <c r="DV5" s="53"/>
      <c r="DW5" s="53"/>
      <c r="DX5" s="53"/>
      <c r="DY5" s="53"/>
      <c r="DZ5" s="53"/>
      <c r="EA5" s="53"/>
      <c r="EB5" s="53"/>
      <c r="EC5" s="53"/>
      <c r="ED5" s="53"/>
      <c r="EE5" s="53"/>
      <c r="EF5" s="53"/>
      <c r="EG5" s="53"/>
      <c r="EH5" s="53"/>
      <c r="EI5" s="53"/>
      <c r="EJ5" s="53"/>
      <c r="EK5" s="53"/>
      <c r="EL5" s="53"/>
      <c r="EM5" s="53"/>
      <c r="EN5" s="53"/>
      <c r="EO5" s="53"/>
      <c r="EP5" s="53"/>
      <c r="EQ5" s="53"/>
      <c r="ER5" s="53"/>
      <c r="ES5" s="53"/>
      <c r="ET5" s="53"/>
      <c r="EU5" s="53"/>
      <c r="EV5" s="53"/>
      <c r="EW5" s="53"/>
      <c r="EX5" s="53"/>
      <c r="EY5" s="53"/>
      <c r="EZ5" s="53"/>
      <c r="FA5" s="53"/>
      <c r="FB5" s="53"/>
      <c r="FC5" s="53"/>
      <c r="FD5" s="53"/>
      <c r="FE5" s="53"/>
      <c r="FF5" s="53"/>
      <c r="FG5" s="53"/>
      <c r="FH5" s="53"/>
      <c r="FI5" s="53"/>
      <c r="FJ5" s="53"/>
      <c r="FK5" s="53"/>
      <c r="FL5" s="53"/>
      <c r="FM5" s="53"/>
      <c r="FN5" s="53"/>
      <c r="FO5" s="53"/>
      <c r="FP5" s="53"/>
      <c r="FQ5" s="53"/>
      <c r="FR5" s="53"/>
      <c r="FS5" s="53"/>
      <c r="FT5" s="53"/>
      <c r="FU5" s="53"/>
      <c r="FV5" s="53"/>
      <c r="FW5" s="53"/>
      <c r="FX5" s="53"/>
      <c r="FY5" s="53"/>
      <c r="FZ5" s="53"/>
      <c r="GA5" s="53"/>
      <c r="GB5" s="53"/>
      <c r="GC5" s="53"/>
      <c r="GD5" s="53"/>
      <c r="GE5" s="53"/>
      <c r="GF5" s="53"/>
      <c r="GG5" s="53"/>
      <c r="GH5" s="53"/>
      <c r="GI5" s="53"/>
      <c r="GJ5" s="53"/>
      <c r="GK5" s="53"/>
      <c r="GL5" s="53"/>
      <c r="GM5" s="53"/>
      <c r="GN5" s="53"/>
      <c r="GO5" s="53"/>
      <c r="GP5" s="53"/>
      <c r="GQ5" s="53"/>
      <c r="GR5" s="53"/>
      <c r="GS5" s="53"/>
      <c r="GT5" s="53"/>
      <c r="GU5" s="53"/>
      <c r="GV5" s="53"/>
      <c r="GW5" s="53"/>
      <c r="GX5" s="53"/>
      <c r="GY5" s="53"/>
      <c r="GZ5" s="53"/>
      <c r="HA5" s="53"/>
      <c r="HB5" s="53"/>
      <c r="HC5" s="53"/>
      <c r="HD5" s="53"/>
      <c r="HE5" s="53"/>
      <c r="HF5" s="53"/>
      <c r="HG5" s="53"/>
      <c r="HH5" s="53"/>
      <c r="HI5" s="53"/>
      <c r="HJ5" s="53"/>
      <c r="HK5" s="53"/>
      <c r="HL5" s="53"/>
      <c r="HM5" s="53"/>
      <c r="HN5" s="53"/>
      <c r="HO5" s="53"/>
      <c r="HP5" s="53"/>
      <c r="HQ5" s="53"/>
      <c r="HR5" s="53"/>
      <c r="HS5" s="53"/>
      <c r="HT5" s="53"/>
      <c r="HU5" s="53"/>
      <c r="HV5" s="53"/>
      <c r="HW5" s="53"/>
      <c r="HX5" s="53"/>
      <c r="HY5" s="53"/>
      <c r="HZ5" s="53"/>
      <c r="IA5" s="53"/>
      <c r="IB5" s="53"/>
      <c r="IC5" s="53"/>
      <c r="ID5" s="53"/>
      <c r="IE5" s="53"/>
    </row>
    <row r="7" spans="1:239" x14ac:dyDescent="0.25">
      <c r="A7" s="433" t="s">
        <v>183</v>
      </c>
      <c r="B7" s="433"/>
      <c r="C7" s="433"/>
      <c r="D7" s="433"/>
      <c r="E7" s="433"/>
      <c r="F7" s="433"/>
    </row>
    <row r="8" spans="1:239" x14ac:dyDescent="0.25">
      <c r="A8" s="433" t="s">
        <v>269</v>
      </c>
      <c r="B8" s="433"/>
      <c r="C8" s="433"/>
      <c r="D8" s="433"/>
      <c r="E8" s="433"/>
      <c r="F8" s="433"/>
    </row>
    <row r="9" spans="1:239" x14ac:dyDescent="0.25">
      <c r="A9" s="433" t="s">
        <v>270</v>
      </c>
      <c r="B9" s="433"/>
      <c r="C9" s="433"/>
      <c r="D9" s="433"/>
      <c r="E9" s="433"/>
      <c r="F9" s="433"/>
    </row>
    <row r="11" spans="1:239" x14ac:dyDescent="0.25">
      <c r="B11" s="54" t="s">
        <v>15</v>
      </c>
    </row>
    <row r="12" spans="1:239" ht="210" x14ac:dyDescent="0.25">
      <c r="B12" s="29" t="s">
        <v>71</v>
      </c>
    </row>
    <row r="14" spans="1:239" x14ac:dyDescent="0.25">
      <c r="A14" s="15" t="s">
        <v>16</v>
      </c>
      <c r="B14" s="393" t="s">
        <v>18</v>
      </c>
      <c r="C14" s="393"/>
      <c r="D14" s="393"/>
      <c r="E14" s="393"/>
      <c r="F14" s="394"/>
    </row>
    <row r="16" spans="1:239" ht="180" x14ac:dyDescent="0.25">
      <c r="B16" s="29" t="s">
        <v>54</v>
      </c>
    </row>
    <row r="17" spans="1:6" ht="60" customHeight="1" x14ac:dyDescent="0.25">
      <c r="B17" s="29" t="s">
        <v>89</v>
      </c>
    </row>
    <row r="19" spans="1:6" ht="45" x14ac:dyDescent="0.25">
      <c r="A19" s="16" t="s">
        <v>30</v>
      </c>
      <c r="B19" s="55" t="s">
        <v>29</v>
      </c>
      <c r="C19" s="56" t="s">
        <v>19</v>
      </c>
      <c r="D19" s="57" t="s">
        <v>20</v>
      </c>
      <c r="E19" s="57" t="s">
        <v>21</v>
      </c>
      <c r="F19" s="57" t="s">
        <v>23</v>
      </c>
    </row>
    <row r="20" spans="1:6" ht="271.5" customHeight="1" x14ac:dyDescent="0.25">
      <c r="A20" s="14" t="s">
        <v>4</v>
      </c>
      <c r="B20" s="29" t="s">
        <v>22</v>
      </c>
    </row>
    <row r="21" spans="1:6" ht="180" x14ac:dyDescent="0.25">
      <c r="B21" s="58" t="s">
        <v>179</v>
      </c>
    </row>
    <row r="22" spans="1:6" x14ac:dyDescent="0.25">
      <c r="B22" s="28" t="s">
        <v>244</v>
      </c>
    </row>
    <row r="23" spans="1:6" ht="17.25" x14ac:dyDescent="0.25">
      <c r="C23" s="20" t="s">
        <v>13</v>
      </c>
      <c r="D23" s="13">
        <v>1532.99</v>
      </c>
      <c r="F23" s="13">
        <f>D23*E23</f>
        <v>0</v>
      </c>
    </row>
    <row r="25" spans="1:6" ht="143.25" customHeight="1" x14ac:dyDescent="0.25">
      <c r="A25" s="14" t="s">
        <v>5</v>
      </c>
      <c r="B25" s="59" t="s">
        <v>24</v>
      </c>
    </row>
    <row r="26" spans="1:6" ht="72" customHeight="1" x14ac:dyDescent="0.25">
      <c r="B26" s="59" t="s">
        <v>50</v>
      </c>
      <c r="C26" s="80"/>
      <c r="D26" s="81"/>
      <c r="E26" s="81"/>
      <c r="F26" s="81"/>
    </row>
    <row r="27" spans="1:6" x14ac:dyDescent="0.25">
      <c r="C27" s="80" t="s">
        <v>1</v>
      </c>
      <c r="D27" s="81">
        <v>1</v>
      </c>
      <c r="E27" s="81"/>
      <c r="F27" s="81">
        <f>E27*D27</f>
        <v>0</v>
      </c>
    </row>
    <row r="28" spans="1:6" x14ac:dyDescent="0.25">
      <c r="C28" s="80"/>
      <c r="D28" s="81"/>
      <c r="E28" s="81"/>
      <c r="F28" s="81"/>
    </row>
    <row r="29" spans="1:6" s="60" customFormat="1" ht="75" x14ac:dyDescent="0.25">
      <c r="A29" s="19" t="s">
        <v>6</v>
      </c>
      <c r="B29" s="3" t="s">
        <v>182</v>
      </c>
      <c r="C29" s="82"/>
      <c r="D29" s="86"/>
      <c r="E29" s="73"/>
      <c r="F29" s="73"/>
    </row>
    <row r="30" spans="1:6" s="60" customFormat="1" x14ac:dyDescent="0.25">
      <c r="A30" s="19"/>
      <c r="B30" s="35"/>
      <c r="C30" s="1" t="s">
        <v>53</v>
      </c>
      <c r="D30" s="86">
        <v>171.24</v>
      </c>
      <c r="E30" s="26"/>
      <c r="F30" s="26">
        <f>D30*E30</f>
        <v>0</v>
      </c>
    </row>
    <row r="31" spans="1:6" s="60" customFormat="1" x14ac:dyDescent="0.25">
      <c r="A31" s="19"/>
      <c r="B31" s="35"/>
      <c r="C31" s="1"/>
      <c r="D31" s="86"/>
      <c r="E31" s="26"/>
      <c r="F31" s="26"/>
    </row>
    <row r="32" spans="1:6" s="60" customFormat="1" ht="85.5" customHeight="1" x14ac:dyDescent="0.25">
      <c r="A32" s="19" t="s">
        <v>7</v>
      </c>
      <c r="B32" s="3" t="s">
        <v>113</v>
      </c>
      <c r="C32" s="82"/>
      <c r="D32" s="86"/>
      <c r="E32" s="73"/>
      <c r="F32" s="73"/>
    </row>
    <row r="33" spans="1:6" s="60" customFormat="1" x14ac:dyDescent="0.25">
      <c r="A33" s="25"/>
      <c r="B33" s="35"/>
      <c r="C33" s="1" t="s">
        <v>53</v>
      </c>
      <c r="D33" s="86">
        <v>100.14</v>
      </c>
      <c r="E33" s="26"/>
      <c r="F33" s="26">
        <f t="shared" ref="F33" si="0">D33*E33</f>
        <v>0</v>
      </c>
    </row>
    <row r="34" spans="1:6" s="60" customFormat="1" x14ac:dyDescent="0.25">
      <c r="A34" s="25"/>
      <c r="B34" s="35"/>
      <c r="C34" s="1"/>
      <c r="D34" s="86"/>
      <c r="E34" s="26"/>
      <c r="F34" s="26"/>
    </row>
    <row r="35" spans="1:6" ht="93.75" customHeight="1" x14ac:dyDescent="0.25">
      <c r="A35" s="14" t="s">
        <v>8</v>
      </c>
      <c r="B35" s="59" t="s">
        <v>143</v>
      </c>
    </row>
    <row r="36" spans="1:6" x14ac:dyDescent="0.25">
      <c r="B36" s="61" t="s">
        <v>73</v>
      </c>
      <c r="C36" s="20" t="s">
        <v>2</v>
      </c>
      <c r="D36" s="13">
        <v>2</v>
      </c>
      <c r="F36" s="13">
        <f t="shared" ref="F36:F40" si="1">D36*E36</f>
        <v>0</v>
      </c>
    </row>
    <row r="37" spans="1:6" x14ac:dyDescent="0.25">
      <c r="B37" s="62" t="s">
        <v>74</v>
      </c>
      <c r="C37" s="20" t="s">
        <v>2</v>
      </c>
      <c r="D37" s="13">
        <v>9</v>
      </c>
      <c r="F37" s="13">
        <f t="shared" si="1"/>
        <v>0</v>
      </c>
    </row>
    <row r="38" spans="1:6" x14ac:dyDescent="0.25">
      <c r="B38" s="62" t="s">
        <v>144</v>
      </c>
      <c r="C38" s="20" t="s">
        <v>2</v>
      </c>
      <c r="D38" s="13">
        <v>1</v>
      </c>
      <c r="F38" s="13">
        <f t="shared" si="1"/>
        <v>0</v>
      </c>
    </row>
    <row r="39" spans="1:6" x14ac:dyDescent="0.25">
      <c r="B39" s="62" t="s">
        <v>75</v>
      </c>
      <c r="C39" s="20" t="s">
        <v>2</v>
      </c>
      <c r="D39" s="13">
        <v>5</v>
      </c>
      <c r="F39" s="13">
        <f t="shared" si="1"/>
        <v>0</v>
      </c>
    </row>
    <row r="40" spans="1:6" x14ac:dyDescent="0.25">
      <c r="B40" s="62" t="s">
        <v>76</v>
      </c>
      <c r="C40" s="20" t="s">
        <v>2</v>
      </c>
      <c r="D40" s="13">
        <v>4</v>
      </c>
      <c r="F40" s="13">
        <f t="shared" si="1"/>
        <v>0</v>
      </c>
    </row>
    <row r="41" spans="1:6" x14ac:dyDescent="0.25">
      <c r="B41" s="62" t="s">
        <v>145</v>
      </c>
      <c r="C41" s="20" t="s">
        <v>2</v>
      </c>
      <c r="D41" s="13">
        <v>2</v>
      </c>
      <c r="F41" s="13">
        <f t="shared" ref="F41" si="2">D41*E41</f>
        <v>0</v>
      </c>
    </row>
    <row r="42" spans="1:6" x14ac:dyDescent="0.25">
      <c r="B42" s="62"/>
    </row>
    <row r="43" spans="1:6" ht="105" x14ac:dyDescent="0.25">
      <c r="A43" s="14" t="s">
        <v>9</v>
      </c>
      <c r="B43" s="63" t="s">
        <v>149</v>
      </c>
    </row>
    <row r="44" spans="1:6" x14ac:dyDescent="0.25">
      <c r="B44" s="62" t="s">
        <v>72</v>
      </c>
      <c r="C44" s="20" t="s">
        <v>2</v>
      </c>
      <c r="D44" s="13">
        <v>1</v>
      </c>
      <c r="F44" s="13">
        <f>D44*E44</f>
        <v>0</v>
      </c>
    </row>
    <row r="45" spans="1:6" x14ac:dyDescent="0.25">
      <c r="B45" s="62"/>
    </row>
    <row r="46" spans="1:6" ht="75" x14ac:dyDescent="0.25">
      <c r="A46" s="14" t="s">
        <v>14</v>
      </c>
      <c r="B46" s="99" t="s">
        <v>146</v>
      </c>
    </row>
    <row r="47" spans="1:6" x14ac:dyDescent="0.25">
      <c r="B47" s="62"/>
      <c r="C47" s="20" t="s">
        <v>2</v>
      </c>
      <c r="D47" s="13">
        <v>9</v>
      </c>
      <c r="F47" s="13">
        <f>D47*E47</f>
        <v>0</v>
      </c>
    </row>
    <row r="48" spans="1:6" x14ac:dyDescent="0.25">
      <c r="B48" s="62"/>
    </row>
    <row r="49" spans="1:6" ht="90" x14ac:dyDescent="0.25">
      <c r="A49" s="14" t="s">
        <v>59</v>
      </c>
      <c r="B49" s="99" t="s">
        <v>180</v>
      </c>
    </row>
    <row r="50" spans="1:6" x14ac:dyDescent="0.25">
      <c r="B50" s="62"/>
      <c r="C50" s="20" t="s">
        <v>2</v>
      </c>
      <c r="D50" s="13">
        <v>1</v>
      </c>
      <c r="F50" s="13">
        <f>D50*E50</f>
        <v>0</v>
      </c>
    </row>
    <row r="52" spans="1:6" ht="90" x14ac:dyDescent="0.25">
      <c r="A52" s="42" t="s">
        <v>60</v>
      </c>
      <c r="B52" s="29" t="s">
        <v>245</v>
      </c>
    </row>
    <row r="53" spans="1:6" x14ac:dyDescent="0.25">
      <c r="C53" s="20" t="s">
        <v>2</v>
      </c>
      <c r="D53" s="13">
        <v>42</v>
      </c>
      <c r="F53" s="13">
        <f>D53*E53</f>
        <v>0</v>
      </c>
    </row>
    <row r="55" spans="1:6" ht="60" x14ac:dyDescent="0.25">
      <c r="A55" s="14" t="s">
        <v>61</v>
      </c>
      <c r="B55" s="58" t="s">
        <v>534</v>
      </c>
      <c r="C55" s="64"/>
      <c r="D55" s="43"/>
      <c r="E55" s="43"/>
      <c r="F55" s="43"/>
    </row>
    <row r="56" spans="1:6" x14ac:dyDescent="0.25">
      <c r="B56" s="65"/>
      <c r="C56" s="80" t="s">
        <v>1</v>
      </c>
      <c r="D56" s="43">
        <v>1</v>
      </c>
      <c r="E56" s="43"/>
      <c r="F56" s="43">
        <f>D56*E56</f>
        <v>0</v>
      </c>
    </row>
    <row r="58" spans="1:6" ht="75" x14ac:dyDescent="0.25">
      <c r="A58" s="14" t="s">
        <v>62</v>
      </c>
      <c r="B58" s="29" t="s">
        <v>90</v>
      </c>
    </row>
    <row r="59" spans="1:6" x14ac:dyDescent="0.25">
      <c r="C59" s="20" t="s">
        <v>12</v>
      </c>
      <c r="D59" s="13">
        <v>199.58</v>
      </c>
      <c r="F59" s="13">
        <f>D59*E59</f>
        <v>0</v>
      </c>
    </row>
    <row r="61" spans="1:6" ht="77.25" x14ac:dyDescent="0.25">
      <c r="A61" s="14" t="s">
        <v>10</v>
      </c>
      <c r="B61" s="122" t="s">
        <v>147</v>
      </c>
    </row>
    <row r="62" spans="1:6" ht="17.25" x14ac:dyDescent="0.25">
      <c r="C62" s="20" t="s">
        <v>13</v>
      </c>
      <c r="D62" s="13">
        <v>23.4</v>
      </c>
      <c r="F62" s="13">
        <f>D62*E62</f>
        <v>0</v>
      </c>
    </row>
    <row r="64" spans="1:6" ht="45" x14ac:dyDescent="0.25">
      <c r="A64" s="14" t="s">
        <v>11</v>
      </c>
      <c r="B64" s="29" t="s">
        <v>25</v>
      </c>
    </row>
    <row r="65" spans="1:6" x14ac:dyDescent="0.25">
      <c r="C65" s="20" t="s">
        <v>12</v>
      </c>
      <c r="D65" s="13">
        <v>254.19</v>
      </c>
      <c r="F65" s="13">
        <f>D65*E65</f>
        <v>0</v>
      </c>
    </row>
    <row r="67" spans="1:6" ht="45" x14ac:dyDescent="0.25">
      <c r="A67" s="14" t="s">
        <v>80</v>
      </c>
      <c r="B67" s="29" t="s">
        <v>95</v>
      </c>
    </row>
    <row r="68" spans="1:6" x14ac:dyDescent="0.25">
      <c r="C68" s="20" t="s">
        <v>12</v>
      </c>
      <c r="D68" s="13">
        <v>254.19</v>
      </c>
      <c r="F68" s="13">
        <f>D68*E68</f>
        <v>0</v>
      </c>
    </row>
    <row r="70" spans="1:6" ht="90" customHeight="1" x14ac:dyDescent="0.25">
      <c r="A70" s="14" t="s">
        <v>91</v>
      </c>
      <c r="B70" s="29" t="s">
        <v>535</v>
      </c>
    </row>
    <row r="71" spans="1:6" x14ac:dyDescent="0.25">
      <c r="B71" s="76" t="s">
        <v>92</v>
      </c>
      <c r="C71" s="80" t="s">
        <v>1</v>
      </c>
      <c r="D71" s="13">
        <v>1</v>
      </c>
      <c r="F71" s="13">
        <f>D71*E71</f>
        <v>0</v>
      </c>
    </row>
    <row r="72" spans="1:6" x14ac:dyDescent="0.25">
      <c r="B72" s="77" t="s">
        <v>93</v>
      </c>
      <c r="C72" s="80" t="s">
        <v>1</v>
      </c>
      <c r="D72" s="13">
        <v>1</v>
      </c>
      <c r="F72" s="13">
        <f>D72*E72</f>
        <v>0</v>
      </c>
    </row>
    <row r="74" spans="1:6" ht="60" x14ac:dyDescent="0.25">
      <c r="A74" s="44" t="s">
        <v>94</v>
      </c>
      <c r="B74" s="29" t="s">
        <v>26</v>
      </c>
    </row>
    <row r="75" spans="1:6" x14ac:dyDescent="0.25">
      <c r="A75" s="44"/>
      <c r="B75" s="67" t="s">
        <v>96</v>
      </c>
      <c r="C75" s="20" t="s">
        <v>12</v>
      </c>
      <c r="D75" s="13">
        <v>222.61</v>
      </c>
      <c r="F75" s="13">
        <f>D75*E75</f>
        <v>0</v>
      </c>
    </row>
    <row r="76" spans="1:6" x14ac:dyDescent="0.25">
      <c r="B76" s="31" t="s">
        <v>177</v>
      </c>
      <c r="C76" s="20" t="s">
        <v>12</v>
      </c>
      <c r="D76" s="13">
        <v>15.99</v>
      </c>
      <c r="F76" s="13">
        <f>D76*E76</f>
        <v>0</v>
      </c>
    </row>
    <row r="77" spans="1:6" x14ac:dyDescent="0.25">
      <c r="B77" s="31"/>
    </row>
    <row r="78" spans="1:6" ht="62.25" x14ac:dyDescent="0.25">
      <c r="A78" s="14" t="s">
        <v>112</v>
      </c>
      <c r="B78" s="66" t="s">
        <v>246</v>
      </c>
    </row>
    <row r="79" spans="1:6" ht="17.25" x14ac:dyDescent="0.25">
      <c r="B79" s="66"/>
      <c r="C79" s="52" t="s">
        <v>87</v>
      </c>
      <c r="D79" s="87">
        <v>287.55</v>
      </c>
      <c r="E79" s="85"/>
      <c r="F79" s="26">
        <f>D79*E79</f>
        <v>0</v>
      </c>
    </row>
    <row r="80" spans="1:6" x14ac:dyDescent="0.25">
      <c r="B80" s="66"/>
    </row>
    <row r="81" spans="1:6" ht="168.75" customHeight="1" x14ac:dyDescent="0.25">
      <c r="A81" s="44" t="s">
        <v>115</v>
      </c>
      <c r="B81" s="29" t="s">
        <v>27</v>
      </c>
    </row>
    <row r="82" spans="1:6" ht="51.75" x14ac:dyDescent="0.25">
      <c r="B82" s="67" t="s">
        <v>28</v>
      </c>
      <c r="C82" s="20" t="s">
        <v>13</v>
      </c>
      <c r="D82" s="13">
        <v>1437.75</v>
      </c>
      <c r="F82" s="13">
        <f>D82*E82</f>
        <v>0</v>
      </c>
    </row>
    <row r="83" spans="1:6" ht="17.25" customHeight="1" x14ac:dyDescent="0.25">
      <c r="B83" s="67" t="s">
        <v>190</v>
      </c>
      <c r="C83" s="20" t="s">
        <v>13</v>
      </c>
      <c r="D83" s="13">
        <v>84.35</v>
      </c>
      <c r="F83" s="13">
        <f>D83*E83</f>
        <v>0</v>
      </c>
    </row>
    <row r="84" spans="1:6" ht="17.25" customHeight="1" x14ac:dyDescent="0.25">
      <c r="B84" s="67" t="s">
        <v>191</v>
      </c>
      <c r="C84" s="20" t="s">
        <v>13</v>
      </c>
      <c r="D84" s="13">
        <v>776.35</v>
      </c>
      <c r="F84" s="13">
        <f>D84*E84</f>
        <v>0</v>
      </c>
    </row>
    <row r="85" spans="1:6" ht="17.25" customHeight="1" x14ac:dyDescent="0.25">
      <c r="B85" s="67" t="s">
        <v>192</v>
      </c>
      <c r="C85" s="20" t="s">
        <v>13</v>
      </c>
      <c r="D85" s="13">
        <v>23.74</v>
      </c>
      <c r="F85" s="13">
        <f>D85*E85</f>
        <v>0</v>
      </c>
    </row>
    <row r="86" spans="1:6" ht="15.75" thickBot="1" x14ac:dyDescent="0.3"/>
    <row r="87" spans="1:6" ht="15.75" thickBot="1" x14ac:dyDescent="0.3">
      <c r="A87" s="391" t="s">
        <v>31</v>
      </c>
      <c r="B87" s="392"/>
      <c r="C87" s="397">
        <f>SUM(F20:F86)</f>
        <v>0</v>
      </c>
      <c r="D87" s="398"/>
      <c r="E87" s="398"/>
      <c r="F87" s="399"/>
    </row>
    <row r="88" spans="1:6" ht="15.75" thickTop="1" x14ac:dyDescent="0.25"/>
    <row r="89" spans="1:6" x14ac:dyDescent="0.25">
      <c r="A89" s="15" t="s">
        <v>32</v>
      </c>
      <c r="B89" s="393" t="s">
        <v>148</v>
      </c>
      <c r="C89" s="393"/>
      <c r="D89" s="393"/>
      <c r="E89" s="393"/>
      <c r="F89" s="394"/>
    </row>
    <row r="91" spans="1:6" s="114" customFormat="1" x14ac:dyDescent="0.2">
      <c r="A91" s="105" t="s">
        <v>308</v>
      </c>
      <c r="B91" s="112" t="s">
        <v>291</v>
      </c>
      <c r="C91" s="103"/>
      <c r="D91" s="104"/>
      <c r="E91" s="104"/>
      <c r="F91" s="104"/>
    </row>
    <row r="92" spans="1:6" s="114" customFormat="1" ht="107.25" x14ac:dyDescent="0.2">
      <c r="A92" s="105"/>
      <c r="B92" s="102" t="s">
        <v>292</v>
      </c>
      <c r="C92" s="106"/>
      <c r="D92" s="102"/>
      <c r="E92" s="102"/>
      <c r="F92" s="102"/>
    </row>
    <row r="93" spans="1:6" s="114" customFormat="1" ht="15" customHeight="1" x14ac:dyDescent="0.2">
      <c r="A93" s="105"/>
      <c r="B93" s="102"/>
      <c r="C93" s="106" t="s">
        <v>293</v>
      </c>
      <c r="D93" s="111">
        <v>1162.5999999999999</v>
      </c>
      <c r="E93" s="107"/>
      <c r="F93" s="107">
        <f>D93*E93</f>
        <v>0</v>
      </c>
    </row>
    <row r="94" spans="1:6" s="114" customFormat="1" x14ac:dyDescent="0.2">
      <c r="A94" s="105"/>
      <c r="B94" s="108"/>
      <c r="C94" s="109"/>
      <c r="D94" s="109"/>
      <c r="E94" s="120"/>
      <c r="F94" s="109"/>
    </row>
    <row r="95" spans="1:6" s="114" customFormat="1" x14ac:dyDescent="0.2">
      <c r="A95" s="105" t="s">
        <v>309</v>
      </c>
      <c r="B95" s="115" t="s">
        <v>294</v>
      </c>
      <c r="C95" s="116"/>
      <c r="D95" s="116"/>
      <c r="E95" s="121"/>
      <c r="F95" s="116"/>
    </row>
    <row r="96" spans="1:6" s="114" customFormat="1" ht="225" x14ac:dyDescent="0.2">
      <c r="A96" s="105"/>
      <c r="B96" s="102" t="s">
        <v>295</v>
      </c>
      <c r="C96" s="106"/>
      <c r="D96" s="106"/>
      <c r="E96" s="107"/>
      <c r="F96" s="107"/>
    </row>
    <row r="97" spans="1:6" s="114" customFormat="1" x14ac:dyDescent="0.2">
      <c r="A97" s="105"/>
      <c r="B97" s="102" t="s">
        <v>296</v>
      </c>
      <c r="C97" s="106" t="s">
        <v>12</v>
      </c>
      <c r="D97" s="111">
        <v>12.25</v>
      </c>
      <c r="E97" s="107"/>
      <c r="F97" s="107">
        <f>D97*E97</f>
        <v>0</v>
      </c>
    </row>
    <row r="98" spans="1:6" s="114" customFormat="1" x14ac:dyDescent="0.2">
      <c r="A98" s="105"/>
      <c r="B98" s="102" t="s">
        <v>297</v>
      </c>
      <c r="C98" s="106" t="s">
        <v>12</v>
      </c>
      <c r="D98" s="111">
        <v>95.19</v>
      </c>
      <c r="E98" s="107"/>
      <c r="F98" s="107">
        <f t="shared" ref="F98:F100" si="3">D98*E98</f>
        <v>0</v>
      </c>
    </row>
    <row r="99" spans="1:6" s="114" customFormat="1" x14ac:dyDescent="0.2">
      <c r="A99" s="105"/>
      <c r="B99" s="102" t="s">
        <v>298</v>
      </c>
      <c r="C99" s="106" t="s">
        <v>12</v>
      </c>
      <c r="D99" s="111">
        <v>62.41</v>
      </c>
      <c r="E99" s="107"/>
      <c r="F99" s="107">
        <f t="shared" si="3"/>
        <v>0</v>
      </c>
    </row>
    <row r="100" spans="1:6" s="114" customFormat="1" ht="14.25" customHeight="1" x14ac:dyDescent="0.2">
      <c r="A100" s="105"/>
      <c r="B100" s="102" t="s">
        <v>299</v>
      </c>
      <c r="C100" s="106" t="s">
        <v>12</v>
      </c>
      <c r="D100" s="117">
        <v>250</v>
      </c>
      <c r="E100" s="107"/>
      <c r="F100" s="107">
        <f t="shared" si="3"/>
        <v>0</v>
      </c>
    </row>
    <row r="101" spans="1:6" s="114" customFormat="1" x14ac:dyDescent="0.2">
      <c r="A101" s="105"/>
      <c r="B101" s="118"/>
      <c r="C101" s="106"/>
      <c r="D101" s="106"/>
      <c r="E101" s="107"/>
      <c r="F101" s="107"/>
    </row>
    <row r="102" spans="1:6" s="114" customFormat="1" ht="30" x14ac:dyDescent="0.2">
      <c r="A102" s="105" t="s">
        <v>310</v>
      </c>
      <c r="B102" s="104" t="s">
        <v>300</v>
      </c>
      <c r="C102" s="103"/>
      <c r="D102" s="103"/>
      <c r="E102" s="119"/>
      <c r="F102" s="119"/>
    </row>
    <row r="103" spans="1:6" s="114" customFormat="1" ht="107.25" x14ac:dyDescent="0.2">
      <c r="A103" s="105"/>
      <c r="B103" s="102" t="s">
        <v>301</v>
      </c>
      <c r="C103" s="106"/>
      <c r="D103" s="106"/>
      <c r="E103" s="107"/>
      <c r="F103" s="107"/>
    </row>
    <row r="104" spans="1:6" s="114" customFormat="1" x14ac:dyDescent="0.2">
      <c r="A104" s="105"/>
      <c r="B104" s="102" t="s">
        <v>302</v>
      </c>
      <c r="C104" s="106" t="s">
        <v>12</v>
      </c>
      <c r="D104" s="111">
        <v>645.36</v>
      </c>
      <c r="E104" s="107"/>
      <c r="F104" s="107">
        <f>D104*E104</f>
        <v>0</v>
      </c>
    </row>
    <row r="105" spans="1:6" s="114" customFormat="1" ht="17.25" x14ac:dyDescent="0.2">
      <c r="A105" s="105"/>
      <c r="B105" s="102" t="s">
        <v>303</v>
      </c>
      <c r="C105" s="106" t="s">
        <v>293</v>
      </c>
      <c r="D105" s="111">
        <v>1162.5999999999999</v>
      </c>
      <c r="E105" s="107"/>
      <c r="F105" s="107">
        <f>D105*E105</f>
        <v>0</v>
      </c>
    </row>
    <row r="106" spans="1:6" s="114" customFormat="1" x14ac:dyDescent="0.2">
      <c r="A106" s="105"/>
      <c r="B106" s="108"/>
      <c r="C106" s="109"/>
      <c r="D106" s="109"/>
      <c r="E106" s="120"/>
      <c r="F106" s="120"/>
    </row>
    <row r="107" spans="1:6" s="114" customFormat="1" ht="30" x14ac:dyDescent="0.2">
      <c r="A107" s="105" t="s">
        <v>311</v>
      </c>
      <c r="B107" s="115" t="s">
        <v>304</v>
      </c>
      <c r="C107" s="116"/>
      <c r="D107" s="116"/>
      <c r="E107" s="121"/>
      <c r="F107" s="121"/>
    </row>
    <row r="108" spans="1:6" s="114" customFormat="1" ht="257.25" x14ac:dyDescent="0.2">
      <c r="A108" s="105"/>
      <c r="B108" s="102" t="s">
        <v>305</v>
      </c>
      <c r="C108" s="106"/>
      <c r="D108" s="106"/>
      <c r="E108" s="107"/>
      <c r="F108" s="106"/>
    </row>
    <row r="109" spans="1:6" s="114" customFormat="1" ht="17.25" x14ac:dyDescent="0.2">
      <c r="A109" s="105"/>
      <c r="B109" s="118"/>
      <c r="C109" s="106" t="s">
        <v>293</v>
      </c>
      <c r="D109" s="111">
        <v>838.93</v>
      </c>
      <c r="E109" s="107"/>
      <c r="F109" s="107">
        <f>D109*E109</f>
        <v>0</v>
      </c>
    </row>
    <row r="110" spans="1:6" s="114" customFormat="1" ht="30" x14ac:dyDescent="0.2">
      <c r="A110" s="105" t="s">
        <v>312</v>
      </c>
      <c r="B110" s="112" t="s">
        <v>306</v>
      </c>
      <c r="C110" s="103"/>
      <c r="D110" s="103"/>
      <c r="E110" s="119"/>
      <c r="F110" s="103"/>
    </row>
    <row r="111" spans="1:6" s="114" customFormat="1" ht="240" x14ac:dyDescent="0.2">
      <c r="A111" s="105"/>
      <c r="B111" s="102" t="s">
        <v>307</v>
      </c>
      <c r="C111" s="106"/>
      <c r="D111" s="106"/>
      <c r="E111" s="107"/>
      <c r="F111" s="106"/>
    </row>
    <row r="112" spans="1:6" s="114" customFormat="1" ht="17.25" x14ac:dyDescent="0.2">
      <c r="A112" s="105"/>
      <c r="B112" s="102"/>
      <c r="C112" s="106" t="s">
        <v>293</v>
      </c>
      <c r="D112" s="111">
        <v>645.36</v>
      </c>
      <c r="E112" s="107"/>
      <c r="F112" s="107">
        <f>D112*E112</f>
        <v>0</v>
      </c>
    </row>
    <row r="113" spans="1:6" ht="15.75" thickBot="1" x14ac:dyDescent="0.3"/>
    <row r="114" spans="1:6" ht="15.75" thickBot="1" x14ac:dyDescent="0.3">
      <c r="A114" s="391" t="s">
        <v>271</v>
      </c>
      <c r="B114" s="392"/>
      <c r="C114" s="397">
        <f>SUM(F90:F113)</f>
        <v>0</v>
      </c>
      <c r="D114" s="398"/>
      <c r="E114" s="398"/>
      <c r="F114" s="399"/>
    </row>
    <row r="115" spans="1:6" ht="15.75" thickTop="1" x14ac:dyDescent="0.25"/>
    <row r="117" spans="1:6" x14ac:dyDescent="0.25">
      <c r="A117" s="15" t="s">
        <v>66</v>
      </c>
      <c r="B117" s="393" t="s">
        <v>3</v>
      </c>
      <c r="C117" s="393"/>
      <c r="D117" s="393"/>
      <c r="E117" s="393"/>
      <c r="F117" s="394"/>
    </row>
    <row r="119" spans="1:6" ht="213" customHeight="1" x14ac:dyDescent="0.25">
      <c r="B119" s="68" t="s">
        <v>136</v>
      </c>
    </row>
    <row r="120" spans="1:6" ht="68.25" customHeight="1" x14ac:dyDescent="0.25">
      <c r="B120" s="29" t="s">
        <v>98</v>
      </c>
    </row>
    <row r="121" spans="1:6" ht="190.5" customHeight="1" x14ac:dyDescent="0.25">
      <c r="B121" s="29" t="s">
        <v>135</v>
      </c>
    </row>
    <row r="122" spans="1:6" ht="90" x14ac:dyDescent="0.25">
      <c r="B122" s="58" t="s">
        <v>97</v>
      </c>
    </row>
    <row r="124" spans="1:6" ht="45" x14ac:dyDescent="0.25">
      <c r="A124" s="16" t="s">
        <v>30</v>
      </c>
      <c r="B124" s="55" t="s">
        <v>29</v>
      </c>
      <c r="C124" s="56" t="s">
        <v>19</v>
      </c>
      <c r="D124" s="57" t="s">
        <v>20</v>
      </c>
      <c r="E124" s="57" t="s">
        <v>21</v>
      </c>
      <c r="F124" s="57" t="s">
        <v>23</v>
      </c>
    </row>
    <row r="125" spans="1:6" ht="62.25" x14ac:dyDescent="0.25">
      <c r="A125" s="17"/>
      <c r="B125" s="32" t="s">
        <v>33</v>
      </c>
      <c r="C125" s="6"/>
      <c r="D125" s="7"/>
      <c r="E125" s="7"/>
      <c r="F125" s="7"/>
    </row>
    <row r="126" spans="1:6" ht="135.75" customHeight="1" x14ac:dyDescent="0.25">
      <c r="A126" s="14" t="s">
        <v>57</v>
      </c>
      <c r="B126" s="29" t="s">
        <v>247</v>
      </c>
    </row>
    <row r="127" spans="1:6" ht="153" customHeight="1" x14ac:dyDescent="0.25">
      <c r="B127" s="29" t="s">
        <v>248</v>
      </c>
    </row>
    <row r="128" spans="1:6" ht="180" x14ac:dyDescent="0.25">
      <c r="B128" s="29" t="s">
        <v>249</v>
      </c>
    </row>
    <row r="129" spans="2:2" ht="240" x14ac:dyDescent="0.25">
      <c r="B129" s="51" t="s">
        <v>261</v>
      </c>
    </row>
    <row r="130" spans="2:2" ht="225" x14ac:dyDescent="0.25">
      <c r="B130" s="29" t="s">
        <v>189</v>
      </c>
    </row>
    <row r="131" spans="2:2" ht="45" x14ac:dyDescent="0.25">
      <c r="B131" s="29" t="s">
        <v>63</v>
      </c>
    </row>
    <row r="132" spans="2:2" ht="75" x14ac:dyDescent="0.25">
      <c r="B132" s="29" t="s">
        <v>34</v>
      </c>
    </row>
    <row r="133" spans="2:2" ht="45" x14ac:dyDescent="0.25">
      <c r="B133" s="29" t="s">
        <v>99</v>
      </c>
    </row>
    <row r="134" spans="2:2" ht="133.5" customHeight="1" x14ac:dyDescent="0.25">
      <c r="B134" s="29" t="s">
        <v>137</v>
      </c>
    </row>
    <row r="135" spans="2:2" ht="261.75" x14ac:dyDescent="0.25">
      <c r="B135" s="29" t="s">
        <v>184</v>
      </c>
    </row>
    <row r="136" spans="2:2" ht="135" x14ac:dyDescent="0.25">
      <c r="B136" s="29" t="s">
        <v>250</v>
      </c>
    </row>
    <row r="137" spans="2:2" ht="60" x14ac:dyDescent="0.25">
      <c r="B137" s="29" t="s">
        <v>187</v>
      </c>
    </row>
    <row r="138" spans="2:2" ht="150" x14ac:dyDescent="0.25">
      <c r="B138" s="29" t="s">
        <v>150</v>
      </c>
    </row>
    <row r="139" spans="2:2" ht="107.25" x14ac:dyDescent="0.25">
      <c r="B139" s="29" t="s">
        <v>151</v>
      </c>
    </row>
    <row r="140" spans="2:2" ht="98.25" customHeight="1" x14ac:dyDescent="0.25">
      <c r="B140" s="100" t="s">
        <v>138</v>
      </c>
    </row>
    <row r="141" spans="2:2" ht="152.25" x14ac:dyDescent="0.25">
      <c r="B141" s="29" t="s">
        <v>152</v>
      </c>
    </row>
    <row r="142" spans="2:2" ht="75" x14ac:dyDescent="0.25">
      <c r="B142" s="29" t="s">
        <v>251</v>
      </c>
    </row>
    <row r="143" spans="2:2" ht="135" x14ac:dyDescent="0.25">
      <c r="B143" s="29" t="s">
        <v>193</v>
      </c>
    </row>
    <row r="144" spans="2:2" x14ac:dyDescent="0.25">
      <c r="B144" s="29"/>
    </row>
    <row r="145" spans="1:6" ht="16.5" customHeight="1" x14ac:dyDescent="0.25">
      <c r="B145" s="67" t="s">
        <v>185</v>
      </c>
      <c r="C145" s="20" t="s">
        <v>13</v>
      </c>
      <c r="D145" s="13">
        <v>1437.75</v>
      </c>
      <c r="E145" s="43"/>
      <c r="F145" s="13">
        <f>D145*E145</f>
        <v>0</v>
      </c>
    </row>
    <row r="146" spans="1:6" ht="16.5" customHeight="1" x14ac:dyDescent="0.25">
      <c r="B146" s="67" t="s">
        <v>186</v>
      </c>
      <c r="C146" s="20" t="s">
        <v>13</v>
      </c>
      <c r="D146" s="13">
        <v>92.68</v>
      </c>
      <c r="E146" s="43"/>
      <c r="F146" s="13">
        <f>D146*E146</f>
        <v>0</v>
      </c>
    </row>
    <row r="147" spans="1:6" ht="16.5" customHeight="1" x14ac:dyDescent="0.25">
      <c r="B147" s="67" t="s">
        <v>195</v>
      </c>
      <c r="C147" s="20" t="s">
        <v>13</v>
      </c>
      <c r="D147" s="13">
        <v>163.96</v>
      </c>
      <c r="E147" s="43"/>
      <c r="F147" s="13">
        <f>D147*E147</f>
        <v>0</v>
      </c>
    </row>
    <row r="148" spans="1:6" ht="30" x14ac:dyDescent="0.25">
      <c r="B148" s="67" t="s">
        <v>262</v>
      </c>
      <c r="C148" s="20" t="s">
        <v>13</v>
      </c>
      <c r="D148" s="13">
        <v>28.6</v>
      </c>
      <c r="E148" s="43"/>
      <c r="F148" s="13">
        <f>D148*E148</f>
        <v>0</v>
      </c>
    </row>
    <row r="149" spans="1:6" ht="17.25" x14ac:dyDescent="0.25">
      <c r="B149" s="67" t="s">
        <v>188</v>
      </c>
      <c r="C149" s="20" t="s">
        <v>13</v>
      </c>
      <c r="D149" s="13">
        <v>147.88999999999999</v>
      </c>
      <c r="E149" s="43"/>
      <c r="F149" s="13">
        <f>D149*E149</f>
        <v>0</v>
      </c>
    </row>
    <row r="150" spans="1:6" ht="17.25" x14ac:dyDescent="0.25">
      <c r="B150" s="67" t="s">
        <v>100</v>
      </c>
      <c r="C150" s="20" t="s">
        <v>13</v>
      </c>
      <c r="D150" s="13">
        <v>143.1</v>
      </c>
      <c r="F150" s="13">
        <f>E150*D150</f>
        <v>0</v>
      </c>
    </row>
    <row r="151" spans="1:6" ht="17.25" customHeight="1" x14ac:dyDescent="0.25">
      <c r="B151" s="67" t="s">
        <v>117</v>
      </c>
      <c r="C151" s="20" t="s">
        <v>13</v>
      </c>
      <c r="D151" s="43">
        <v>153.25</v>
      </c>
      <c r="F151" s="13">
        <f t="shared" ref="F151:F153" si="4">D151*E151</f>
        <v>0</v>
      </c>
    </row>
    <row r="152" spans="1:6" ht="17.25" customHeight="1" x14ac:dyDescent="0.25">
      <c r="B152" s="67" t="s">
        <v>119</v>
      </c>
      <c r="C152" s="20" t="s">
        <v>114</v>
      </c>
      <c r="D152" s="43">
        <v>47.89</v>
      </c>
      <c r="F152" s="13">
        <f t="shared" si="4"/>
        <v>0</v>
      </c>
    </row>
    <row r="153" spans="1:6" ht="17.25" customHeight="1" x14ac:dyDescent="0.25">
      <c r="B153" s="67" t="s">
        <v>118</v>
      </c>
      <c r="C153" s="20" t="s">
        <v>114</v>
      </c>
      <c r="D153" s="43">
        <v>47.89</v>
      </c>
      <c r="F153" s="13">
        <f t="shared" si="4"/>
        <v>0</v>
      </c>
    </row>
    <row r="154" spans="1:6" ht="17.25" x14ac:dyDescent="0.25">
      <c r="B154" s="67" t="s">
        <v>154</v>
      </c>
      <c r="C154" s="89" t="s">
        <v>114</v>
      </c>
      <c r="D154" s="90">
        <v>15.32</v>
      </c>
      <c r="E154" s="91"/>
      <c r="F154" s="13">
        <f>E154*D154</f>
        <v>0</v>
      </c>
    </row>
    <row r="155" spans="1:6" x14ac:dyDescent="0.25">
      <c r="B155" s="67" t="s">
        <v>194</v>
      </c>
      <c r="C155" s="89" t="s">
        <v>12</v>
      </c>
      <c r="D155" s="90">
        <v>153.25</v>
      </c>
      <c r="E155" s="91"/>
      <c r="F155" s="13">
        <f>E155*D155</f>
        <v>0</v>
      </c>
    </row>
    <row r="156" spans="1:6" x14ac:dyDescent="0.25">
      <c r="B156" s="67"/>
    </row>
    <row r="157" spans="1:6" ht="75" x14ac:dyDescent="0.25">
      <c r="A157" s="14" t="s">
        <v>58</v>
      </c>
      <c r="B157" s="29" t="s">
        <v>111</v>
      </c>
    </row>
    <row r="158" spans="1:6" x14ac:dyDescent="0.25">
      <c r="B158" s="29"/>
      <c r="C158" s="20" t="s">
        <v>12</v>
      </c>
      <c r="D158" s="13">
        <v>165.96</v>
      </c>
      <c r="F158" s="13">
        <f>E158*D158</f>
        <v>0</v>
      </c>
    </row>
    <row r="159" spans="1:6" ht="16.5" customHeight="1" thickBot="1" x14ac:dyDescent="0.3">
      <c r="B159" s="29"/>
    </row>
    <row r="160" spans="1:6" ht="15.75" thickBot="1" x14ac:dyDescent="0.3">
      <c r="A160" s="391" t="s">
        <v>35</v>
      </c>
      <c r="B160" s="392"/>
      <c r="C160" s="397">
        <f>SUM(F125:F159)</f>
        <v>0</v>
      </c>
      <c r="D160" s="398"/>
      <c r="E160" s="398"/>
      <c r="F160" s="399"/>
    </row>
    <row r="161" spans="1:6" ht="15.75" thickTop="1" x14ac:dyDescent="0.25">
      <c r="A161" s="22"/>
      <c r="B161" s="33"/>
      <c r="C161" s="39"/>
      <c r="D161" s="39"/>
      <c r="E161" s="39"/>
      <c r="F161" s="40"/>
    </row>
    <row r="162" spans="1:6" x14ac:dyDescent="0.25">
      <c r="A162" s="41" t="s">
        <v>36</v>
      </c>
      <c r="B162" s="434" t="s">
        <v>55</v>
      </c>
      <c r="C162" s="435"/>
      <c r="D162" s="435"/>
      <c r="E162" s="435"/>
      <c r="F162" s="436"/>
    </row>
    <row r="163" spans="1:6" ht="45" x14ac:dyDescent="0.25">
      <c r="A163" s="96"/>
      <c r="B163" s="97" t="s">
        <v>142</v>
      </c>
      <c r="C163" s="98"/>
      <c r="D163" s="98"/>
      <c r="E163" s="98"/>
      <c r="F163" s="98"/>
    </row>
    <row r="164" spans="1:6" x14ac:dyDescent="0.25">
      <c r="A164" s="23"/>
      <c r="B164" s="34"/>
      <c r="C164" s="1"/>
      <c r="D164" s="9"/>
      <c r="E164" s="10"/>
      <c r="F164" s="10"/>
    </row>
    <row r="165" spans="1:6" ht="81" customHeight="1" x14ac:dyDescent="0.25">
      <c r="A165" s="19" t="s">
        <v>38</v>
      </c>
      <c r="B165" s="3" t="s">
        <v>198</v>
      </c>
      <c r="C165" s="1"/>
      <c r="D165" s="86"/>
      <c r="E165" s="26"/>
      <c r="F165" s="26"/>
    </row>
    <row r="166" spans="1:6" ht="18" customHeight="1" x14ac:dyDescent="0.25">
      <c r="A166" s="24"/>
      <c r="B166" s="3" t="s">
        <v>199</v>
      </c>
      <c r="C166" s="1" t="s">
        <v>52</v>
      </c>
      <c r="D166" s="86">
        <v>2</v>
      </c>
      <c r="E166" s="26"/>
      <c r="F166" s="26">
        <f>D166*E166</f>
        <v>0</v>
      </c>
    </row>
    <row r="167" spans="1:6" ht="18" customHeight="1" x14ac:dyDescent="0.25">
      <c r="A167" s="24"/>
      <c r="B167" s="3"/>
      <c r="C167" s="1"/>
      <c r="D167" s="86"/>
      <c r="E167" s="26"/>
      <c r="F167" s="26"/>
    </row>
    <row r="168" spans="1:6" ht="75" x14ac:dyDescent="0.25">
      <c r="A168" s="24" t="s">
        <v>39</v>
      </c>
      <c r="B168" s="3" t="s">
        <v>200</v>
      </c>
      <c r="C168" s="1"/>
      <c r="D168" s="86"/>
      <c r="E168" s="26"/>
      <c r="F168" s="26"/>
    </row>
    <row r="169" spans="1:6" ht="18" customHeight="1" x14ac:dyDescent="0.25">
      <c r="A169" s="24"/>
      <c r="B169" s="3" t="s">
        <v>68</v>
      </c>
      <c r="C169" s="1" t="s">
        <v>52</v>
      </c>
      <c r="D169" s="86">
        <v>1</v>
      </c>
      <c r="E169" s="26"/>
      <c r="F169" s="26">
        <f>D169*E169</f>
        <v>0</v>
      </c>
    </row>
    <row r="170" spans="1:6" ht="18" customHeight="1" x14ac:dyDescent="0.25">
      <c r="A170" s="24"/>
      <c r="B170" s="3"/>
      <c r="C170" s="1"/>
      <c r="D170" s="86"/>
      <c r="E170" s="26"/>
      <c r="F170" s="26"/>
    </row>
    <row r="171" spans="1:6" ht="79.5" customHeight="1" x14ac:dyDescent="0.25">
      <c r="A171" s="24" t="s">
        <v>88</v>
      </c>
      <c r="B171" s="3" t="s">
        <v>201</v>
      </c>
      <c r="C171" s="1"/>
      <c r="D171" s="86"/>
      <c r="E171" s="26"/>
      <c r="F171" s="26"/>
    </row>
    <row r="172" spans="1:6" ht="18" customHeight="1" x14ac:dyDescent="0.25">
      <c r="A172" s="24"/>
      <c r="B172" s="3" t="s">
        <v>203</v>
      </c>
      <c r="C172" s="1" t="s">
        <v>52</v>
      </c>
      <c r="D172" s="86">
        <v>1</v>
      </c>
      <c r="E172" s="26"/>
      <c r="F172" s="26">
        <f>D172*E172</f>
        <v>0</v>
      </c>
    </row>
    <row r="173" spans="1:6" x14ac:dyDescent="0.25">
      <c r="A173" s="23"/>
      <c r="B173" s="34"/>
      <c r="C173" s="1"/>
      <c r="D173" s="9"/>
      <c r="E173" s="10"/>
      <c r="F173" s="10"/>
    </row>
    <row r="174" spans="1:6" ht="76.5" customHeight="1" x14ac:dyDescent="0.25">
      <c r="A174" s="19" t="s">
        <v>272</v>
      </c>
      <c r="B174" s="3" t="s">
        <v>202</v>
      </c>
      <c r="C174" s="1"/>
      <c r="D174" s="86"/>
      <c r="E174" s="26"/>
      <c r="F174" s="26"/>
    </row>
    <row r="175" spans="1:6" ht="18" customHeight="1" x14ac:dyDescent="0.25">
      <c r="A175" s="24"/>
      <c r="B175" s="3" t="s">
        <v>204</v>
      </c>
      <c r="C175" s="1" t="s">
        <v>52</v>
      </c>
      <c r="D175" s="86">
        <v>2</v>
      </c>
      <c r="E175" s="26"/>
      <c r="F175" s="26">
        <f>D175*E175</f>
        <v>0</v>
      </c>
    </row>
    <row r="176" spans="1:6" x14ac:dyDescent="0.25">
      <c r="A176" s="24"/>
      <c r="B176" s="35"/>
      <c r="C176" s="1"/>
      <c r="D176" s="86"/>
      <c r="E176" s="26"/>
      <c r="F176" s="26"/>
    </row>
    <row r="177" spans="1:239" ht="75" x14ac:dyDescent="0.25">
      <c r="A177" s="19" t="s">
        <v>273</v>
      </c>
      <c r="B177" s="3" t="s">
        <v>313</v>
      </c>
      <c r="C177" s="1"/>
      <c r="D177" s="86"/>
      <c r="E177" s="26"/>
      <c r="F177" s="26"/>
    </row>
    <row r="178" spans="1:239" x14ac:dyDescent="0.25">
      <c r="A178" s="25"/>
      <c r="B178" s="3" t="s">
        <v>205</v>
      </c>
      <c r="C178" s="1" t="s">
        <v>52</v>
      </c>
      <c r="D178" s="86">
        <v>6</v>
      </c>
      <c r="E178" s="26"/>
      <c r="F178" s="26">
        <f>D178*E178</f>
        <v>0</v>
      </c>
      <c r="G178" s="69"/>
      <c r="H178" s="69"/>
      <c r="I178" s="69"/>
      <c r="J178" s="69"/>
      <c r="K178" s="69"/>
      <c r="L178" s="69"/>
      <c r="M178" s="69"/>
      <c r="N178" s="69"/>
      <c r="O178" s="69"/>
      <c r="P178" s="69"/>
      <c r="Q178" s="69"/>
      <c r="R178" s="69"/>
      <c r="S178" s="69"/>
      <c r="T178" s="69"/>
      <c r="U178" s="69"/>
      <c r="V178" s="69"/>
      <c r="W178" s="69"/>
      <c r="X178" s="69"/>
      <c r="Y178" s="69"/>
      <c r="Z178" s="69"/>
      <c r="AA178" s="69"/>
      <c r="AB178" s="69"/>
      <c r="AC178" s="69"/>
      <c r="AD178" s="69"/>
      <c r="AE178" s="69"/>
      <c r="AF178" s="69"/>
      <c r="AG178" s="69"/>
      <c r="AH178" s="69"/>
      <c r="AI178" s="69"/>
      <c r="AJ178" s="69"/>
      <c r="AK178" s="69"/>
      <c r="AL178" s="69"/>
      <c r="AM178" s="69"/>
      <c r="AN178" s="69"/>
      <c r="AO178" s="69"/>
      <c r="AP178" s="69"/>
      <c r="AQ178" s="69"/>
      <c r="AR178" s="69"/>
      <c r="AS178" s="69"/>
      <c r="AT178" s="69"/>
      <c r="AU178" s="69"/>
      <c r="AV178" s="69"/>
      <c r="AW178" s="69"/>
      <c r="AX178" s="69"/>
      <c r="AY178" s="69"/>
      <c r="AZ178" s="69"/>
      <c r="BA178" s="69"/>
      <c r="BB178" s="69"/>
      <c r="BC178" s="69"/>
      <c r="BD178" s="69"/>
      <c r="BE178" s="69"/>
      <c r="BF178" s="69"/>
      <c r="BG178" s="69"/>
      <c r="BH178" s="69"/>
      <c r="BI178" s="69"/>
      <c r="BJ178" s="69"/>
      <c r="BK178" s="69"/>
      <c r="BL178" s="69"/>
      <c r="BM178" s="69"/>
      <c r="BN178" s="69"/>
      <c r="BO178" s="69"/>
      <c r="BP178" s="69"/>
      <c r="BQ178" s="69"/>
      <c r="BR178" s="69"/>
      <c r="BS178" s="69"/>
      <c r="BT178" s="69"/>
      <c r="BU178" s="69"/>
      <c r="BV178" s="69"/>
      <c r="BW178" s="69"/>
      <c r="BX178" s="69"/>
      <c r="BY178" s="69"/>
      <c r="BZ178" s="69"/>
      <c r="CA178" s="69"/>
      <c r="CB178" s="69"/>
      <c r="CC178" s="69"/>
      <c r="CD178" s="69"/>
      <c r="CE178" s="69"/>
      <c r="CF178" s="69"/>
      <c r="CG178" s="69"/>
      <c r="CH178" s="69"/>
      <c r="CI178" s="69"/>
      <c r="CJ178" s="69"/>
      <c r="CK178" s="69"/>
      <c r="CL178" s="69"/>
      <c r="CM178" s="69"/>
      <c r="CN178" s="69"/>
      <c r="CO178" s="69"/>
      <c r="CP178" s="69"/>
      <c r="CQ178" s="69"/>
      <c r="CR178" s="69"/>
      <c r="CS178" s="69"/>
      <c r="CT178" s="69"/>
      <c r="CU178" s="69"/>
      <c r="CV178" s="69"/>
      <c r="CW178" s="69"/>
      <c r="CX178" s="69"/>
      <c r="CY178" s="69"/>
      <c r="CZ178" s="69"/>
      <c r="DA178" s="69"/>
      <c r="DB178" s="69"/>
      <c r="DC178" s="69"/>
      <c r="DD178" s="69"/>
      <c r="DE178" s="69"/>
      <c r="DF178" s="69"/>
      <c r="DG178" s="69"/>
      <c r="DH178" s="69"/>
      <c r="DI178" s="69"/>
      <c r="DJ178" s="69"/>
      <c r="DK178" s="69"/>
      <c r="DL178" s="69"/>
      <c r="DM178" s="69"/>
      <c r="DN178" s="69"/>
      <c r="DO178" s="69"/>
      <c r="DP178" s="69"/>
      <c r="DQ178" s="69"/>
      <c r="DR178" s="69"/>
      <c r="DS178" s="69"/>
      <c r="DT178" s="69"/>
      <c r="DU178" s="69"/>
      <c r="DV178" s="69"/>
      <c r="DW178" s="69"/>
      <c r="DX178" s="69"/>
      <c r="DY178" s="69"/>
      <c r="DZ178" s="69"/>
      <c r="EA178" s="69"/>
      <c r="EB178" s="69"/>
      <c r="EC178" s="69"/>
      <c r="ED178" s="69"/>
      <c r="EE178" s="69"/>
      <c r="EF178" s="69"/>
      <c r="EG178" s="69"/>
      <c r="EH178" s="69"/>
      <c r="EI178" s="69"/>
      <c r="EJ178" s="69"/>
      <c r="EK178" s="69"/>
      <c r="EL178" s="69"/>
      <c r="EM178" s="69"/>
      <c r="EN178" s="69"/>
      <c r="EO178" s="69"/>
      <c r="EP178" s="69"/>
      <c r="EQ178" s="69"/>
      <c r="ER178" s="69"/>
      <c r="ES178" s="69"/>
      <c r="ET178" s="69"/>
      <c r="EU178" s="69"/>
      <c r="EV178" s="69"/>
      <c r="EW178" s="69"/>
      <c r="EX178" s="69"/>
      <c r="EY178" s="69"/>
      <c r="EZ178" s="69"/>
      <c r="FA178" s="69"/>
      <c r="FB178" s="69"/>
      <c r="FC178" s="69"/>
      <c r="FD178" s="69"/>
      <c r="FE178" s="69"/>
      <c r="FF178" s="69"/>
      <c r="FG178" s="69"/>
      <c r="FH178" s="69"/>
      <c r="FI178" s="69"/>
      <c r="FJ178" s="69"/>
      <c r="FK178" s="69"/>
      <c r="FL178" s="69"/>
      <c r="FM178" s="69"/>
      <c r="FN178" s="69"/>
      <c r="FO178" s="69"/>
      <c r="FP178" s="69"/>
      <c r="FQ178" s="69"/>
      <c r="FR178" s="69"/>
      <c r="FS178" s="69"/>
      <c r="FT178" s="69"/>
      <c r="FU178" s="69"/>
      <c r="FV178" s="69"/>
      <c r="FW178" s="69"/>
      <c r="FX178" s="69"/>
      <c r="FY178" s="69"/>
      <c r="FZ178" s="69"/>
      <c r="GA178" s="69"/>
      <c r="GB178" s="69"/>
      <c r="GC178" s="69"/>
      <c r="GD178" s="69"/>
      <c r="GE178" s="69"/>
      <c r="GF178" s="69"/>
      <c r="GG178" s="69"/>
      <c r="GH178" s="69"/>
      <c r="GI178" s="69"/>
      <c r="GJ178" s="69"/>
      <c r="GK178" s="69"/>
      <c r="GL178" s="69"/>
      <c r="GM178" s="69"/>
      <c r="GN178" s="69"/>
      <c r="GO178" s="69"/>
      <c r="GP178" s="69"/>
      <c r="GQ178" s="69"/>
      <c r="GR178" s="69"/>
      <c r="GS178" s="69"/>
      <c r="GT178" s="69"/>
      <c r="GU178" s="69"/>
      <c r="GV178" s="69"/>
      <c r="GW178" s="69"/>
      <c r="GX178" s="69"/>
      <c r="GY178" s="69"/>
      <c r="GZ178" s="69"/>
      <c r="HA178" s="69"/>
      <c r="HB178" s="69"/>
      <c r="HC178" s="69"/>
      <c r="HD178" s="69"/>
      <c r="HE178" s="69"/>
      <c r="HF178" s="69"/>
      <c r="HG178" s="69"/>
      <c r="HH178" s="69"/>
      <c r="HI178" s="69"/>
      <c r="HJ178" s="69"/>
      <c r="HK178" s="69"/>
      <c r="HL178" s="69"/>
      <c r="HM178" s="69"/>
      <c r="HN178" s="69"/>
      <c r="HO178" s="69"/>
      <c r="HP178" s="69"/>
      <c r="HQ178" s="69"/>
      <c r="HR178" s="69"/>
      <c r="HS178" s="69"/>
      <c r="HT178" s="69"/>
      <c r="HU178" s="69"/>
      <c r="HV178" s="69"/>
      <c r="HW178" s="69"/>
      <c r="HX178" s="69"/>
      <c r="HY178" s="69"/>
      <c r="HZ178" s="69"/>
      <c r="IA178" s="69"/>
      <c r="IB178" s="69"/>
      <c r="IC178" s="69"/>
      <c r="ID178" s="69"/>
      <c r="IE178" s="69"/>
    </row>
    <row r="179" spans="1:239" x14ac:dyDescent="0.25">
      <c r="A179" s="25"/>
      <c r="B179" s="3"/>
      <c r="C179" s="1"/>
      <c r="D179" s="86"/>
      <c r="E179" s="26"/>
      <c r="F179" s="26"/>
      <c r="G179" s="69"/>
      <c r="H179" s="69"/>
      <c r="I179" s="69"/>
      <c r="J179" s="69"/>
      <c r="K179" s="69"/>
      <c r="L179" s="69"/>
      <c r="M179" s="69"/>
      <c r="N179" s="69"/>
      <c r="O179" s="69"/>
      <c r="P179" s="69"/>
      <c r="Q179" s="69"/>
      <c r="R179" s="69"/>
      <c r="S179" s="69"/>
      <c r="T179" s="69"/>
      <c r="U179" s="69"/>
      <c r="V179" s="69"/>
      <c r="W179" s="69"/>
      <c r="X179" s="69"/>
      <c r="Y179" s="69"/>
      <c r="Z179" s="69"/>
      <c r="AA179" s="69"/>
      <c r="AB179" s="69"/>
      <c r="AC179" s="69"/>
      <c r="AD179" s="69"/>
      <c r="AE179" s="69"/>
      <c r="AF179" s="69"/>
      <c r="AG179" s="69"/>
      <c r="AH179" s="69"/>
      <c r="AI179" s="69"/>
      <c r="AJ179" s="69"/>
      <c r="AK179" s="69"/>
      <c r="AL179" s="69"/>
      <c r="AM179" s="69"/>
      <c r="AN179" s="69"/>
      <c r="AO179" s="69"/>
      <c r="AP179" s="69"/>
      <c r="AQ179" s="69"/>
      <c r="AR179" s="69"/>
      <c r="AS179" s="69"/>
      <c r="AT179" s="69"/>
      <c r="AU179" s="69"/>
      <c r="AV179" s="69"/>
      <c r="AW179" s="69"/>
      <c r="AX179" s="69"/>
      <c r="AY179" s="69"/>
      <c r="AZ179" s="69"/>
      <c r="BA179" s="69"/>
      <c r="BB179" s="69"/>
      <c r="BC179" s="69"/>
      <c r="BD179" s="69"/>
      <c r="BE179" s="69"/>
      <c r="BF179" s="69"/>
      <c r="BG179" s="69"/>
      <c r="BH179" s="69"/>
      <c r="BI179" s="69"/>
      <c r="BJ179" s="69"/>
      <c r="BK179" s="69"/>
      <c r="BL179" s="69"/>
      <c r="BM179" s="69"/>
      <c r="BN179" s="69"/>
      <c r="BO179" s="69"/>
      <c r="BP179" s="69"/>
      <c r="BQ179" s="69"/>
      <c r="BR179" s="69"/>
      <c r="BS179" s="69"/>
      <c r="BT179" s="69"/>
      <c r="BU179" s="69"/>
      <c r="BV179" s="69"/>
      <c r="BW179" s="69"/>
      <c r="BX179" s="69"/>
      <c r="BY179" s="69"/>
      <c r="BZ179" s="69"/>
      <c r="CA179" s="69"/>
      <c r="CB179" s="69"/>
      <c r="CC179" s="69"/>
      <c r="CD179" s="69"/>
      <c r="CE179" s="69"/>
      <c r="CF179" s="69"/>
      <c r="CG179" s="69"/>
      <c r="CH179" s="69"/>
      <c r="CI179" s="69"/>
      <c r="CJ179" s="69"/>
      <c r="CK179" s="69"/>
      <c r="CL179" s="69"/>
      <c r="CM179" s="69"/>
      <c r="CN179" s="69"/>
      <c r="CO179" s="69"/>
      <c r="CP179" s="69"/>
      <c r="CQ179" s="69"/>
      <c r="CR179" s="69"/>
      <c r="CS179" s="69"/>
      <c r="CT179" s="69"/>
      <c r="CU179" s="69"/>
      <c r="CV179" s="69"/>
      <c r="CW179" s="69"/>
      <c r="CX179" s="69"/>
      <c r="CY179" s="69"/>
      <c r="CZ179" s="69"/>
      <c r="DA179" s="69"/>
      <c r="DB179" s="69"/>
      <c r="DC179" s="69"/>
      <c r="DD179" s="69"/>
      <c r="DE179" s="69"/>
      <c r="DF179" s="69"/>
      <c r="DG179" s="69"/>
      <c r="DH179" s="69"/>
      <c r="DI179" s="69"/>
      <c r="DJ179" s="69"/>
      <c r="DK179" s="69"/>
      <c r="DL179" s="69"/>
      <c r="DM179" s="69"/>
      <c r="DN179" s="69"/>
      <c r="DO179" s="69"/>
      <c r="DP179" s="69"/>
      <c r="DQ179" s="69"/>
      <c r="DR179" s="69"/>
      <c r="DS179" s="69"/>
      <c r="DT179" s="69"/>
      <c r="DU179" s="69"/>
      <c r="DV179" s="69"/>
      <c r="DW179" s="69"/>
      <c r="DX179" s="69"/>
      <c r="DY179" s="69"/>
      <c r="DZ179" s="69"/>
      <c r="EA179" s="69"/>
      <c r="EB179" s="69"/>
      <c r="EC179" s="69"/>
      <c r="ED179" s="69"/>
      <c r="EE179" s="69"/>
      <c r="EF179" s="69"/>
      <c r="EG179" s="69"/>
      <c r="EH179" s="69"/>
      <c r="EI179" s="69"/>
      <c r="EJ179" s="69"/>
      <c r="EK179" s="69"/>
      <c r="EL179" s="69"/>
      <c r="EM179" s="69"/>
      <c r="EN179" s="69"/>
      <c r="EO179" s="69"/>
      <c r="EP179" s="69"/>
      <c r="EQ179" s="69"/>
      <c r="ER179" s="69"/>
      <c r="ES179" s="69"/>
      <c r="ET179" s="69"/>
      <c r="EU179" s="69"/>
      <c r="EV179" s="69"/>
      <c r="EW179" s="69"/>
      <c r="EX179" s="69"/>
      <c r="EY179" s="69"/>
      <c r="EZ179" s="69"/>
      <c r="FA179" s="69"/>
      <c r="FB179" s="69"/>
      <c r="FC179" s="69"/>
      <c r="FD179" s="69"/>
      <c r="FE179" s="69"/>
      <c r="FF179" s="69"/>
      <c r="FG179" s="69"/>
      <c r="FH179" s="69"/>
      <c r="FI179" s="69"/>
      <c r="FJ179" s="69"/>
      <c r="FK179" s="69"/>
      <c r="FL179" s="69"/>
      <c r="FM179" s="69"/>
      <c r="FN179" s="69"/>
      <c r="FO179" s="69"/>
      <c r="FP179" s="69"/>
      <c r="FQ179" s="69"/>
      <c r="FR179" s="69"/>
      <c r="FS179" s="69"/>
      <c r="FT179" s="69"/>
      <c r="FU179" s="69"/>
      <c r="FV179" s="69"/>
      <c r="FW179" s="69"/>
      <c r="FX179" s="69"/>
      <c r="FY179" s="69"/>
      <c r="FZ179" s="69"/>
      <c r="GA179" s="69"/>
      <c r="GB179" s="69"/>
      <c r="GC179" s="69"/>
      <c r="GD179" s="69"/>
      <c r="GE179" s="69"/>
      <c r="GF179" s="69"/>
      <c r="GG179" s="69"/>
      <c r="GH179" s="69"/>
      <c r="GI179" s="69"/>
      <c r="GJ179" s="69"/>
      <c r="GK179" s="69"/>
      <c r="GL179" s="69"/>
      <c r="GM179" s="69"/>
      <c r="GN179" s="69"/>
      <c r="GO179" s="69"/>
      <c r="GP179" s="69"/>
      <c r="GQ179" s="69"/>
      <c r="GR179" s="69"/>
      <c r="GS179" s="69"/>
      <c r="GT179" s="69"/>
      <c r="GU179" s="69"/>
      <c r="GV179" s="69"/>
      <c r="GW179" s="69"/>
      <c r="GX179" s="69"/>
      <c r="GY179" s="69"/>
      <c r="GZ179" s="69"/>
      <c r="HA179" s="69"/>
      <c r="HB179" s="69"/>
      <c r="HC179" s="69"/>
      <c r="HD179" s="69"/>
      <c r="HE179" s="69"/>
      <c r="HF179" s="69"/>
      <c r="HG179" s="69"/>
      <c r="HH179" s="69"/>
      <c r="HI179" s="69"/>
      <c r="HJ179" s="69"/>
      <c r="HK179" s="69"/>
      <c r="HL179" s="69"/>
      <c r="HM179" s="69"/>
      <c r="HN179" s="69"/>
      <c r="HO179" s="69"/>
      <c r="HP179" s="69"/>
      <c r="HQ179" s="69"/>
      <c r="HR179" s="69"/>
      <c r="HS179" s="69"/>
      <c r="HT179" s="69"/>
      <c r="HU179" s="69"/>
      <c r="HV179" s="69"/>
      <c r="HW179" s="69"/>
      <c r="HX179" s="69"/>
      <c r="HY179" s="69"/>
      <c r="HZ179" s="69"/>
      <c r="IA179" s="69"/>
      <c r="IB179" s="69"/>
      <c r="IC179" s="69"/>
      <c r="ID179" s="69"/>
      <c r="IE179" s="69"/>
    </row>
    <row r="180" spans="1:239" ht="60" x14ac:dyDescent="0.25">
      <c r="A180" s="25" t="s">
        <v>274</v>
      </c>
      <c r="B180" s="3" t="s">
        <v>314</v>
      </c>
      <c r="C180" s="1"/>
      <c r="D180" s="86"/>
      <c r="E180" s="26"/>
      <c r="F180" s="26"/>
      <c r="G180" s="69"/>
      <c r="H180" s="69"/>
      <c r="I180" s="69"/>
      <c r="J180" s="69"/>
      <c r="K180" s="69"/>
      <c r="L180" s="69"/>
      <c r="M180" s="69"/>
      <c r="N180" s="69"/>
      <c r="O180" s="69"/>
      <c r="P180" s="69"/>
      <c r="Q180" s="69"/>
      <c r="R180" s="69"/>
      <c r="S180" s="69"/>
      <c r="T180" s="69"/>
      <c r="U180" s="69"/>
      <c r="V180" s="69"/>
      <c r="W180" s="69"/>
      <c r="X180" s="69"/>
      <c r="Y180" s="69"/>
      <c r="Z180" s="69"/>
      <c r="AA180" s="69"/>
      <c r="AB180" s="69"/>
      <c r="AC180" s="69"/>
      <c r="AD180" s="69"/>
      <c r="AE180" s="69"/>
      <c r="AF180" s="69"/>
      <c r="AG180" s="69"/>
      <c r="AH180" s="69"/>
      <c r="AI180" s="69"/>
      <c r="AJ180" s="69"/>
      <c r="AK180" s="69"/>
      <c r="AL180" s="69"/>
      <c r="AM180" s="69"/>
      <c r="AN180" s="69"/>
      <c r="AO180" s="69"/>
      <c r="AP180" s="69"/>
      <c r="AQ180" s="69"/>
      <c r="AR180" s="69"/>
      <c r="AS180" s="69"/>
      <c r="AT180" s="69"/>
      <c r="AU180" s="69"/>
      <c r="AV180" s="69"/>
      <c r="AW180" s="69"/>
      <c r="AX180" s="69"/>
      <c r="AY180" s="69"/>
      <c r="AZ180" s="69"/>
      <c r="BA180" s="69"/>
      <c r="BB180" s="69"/>
      <c r="BC180" s="69"/>
      <c r="BD180" s="69"/>
      <c r="BE180" s="69"/>
      <c r="BF180" s="69"/>
      <c r="BG180" s="69"/>
      <c r="BH180" s="69"/>
      <c r="BI180" s="69"/>
      <c r="BJ180" s="69"/>
      <c r="BK180" s="69"/>
      <c r="BL180" s="69"/>
      <c r="BM180" s="69"/>
      <c r="BN180" s="69"/>
      <c r="BO180" s="69"/>
      <c r="BP180" s="69"/>
      <c r="BQ180" s="69"/>
      <c r="BR180" s="69"/>
      <c r="BS180" s="69"/>
      <c r="BT180" s="69"/>
      <c r="BU180" s="69"/>
      <c r="BV180" s="69"/>
      <c r="BW180" s="69"/>
      <c r="BX180" s="69"/>
      <c r="BY180" s="69"/>
      <c r="BZ180" s="69"/>
      <c r="CA180" s="69"/>
      <c r="CB180" s="69"/>
      <c r="CC180" s="69"/>
      <c r="CD180" s="69"/>
      <c r="CE180" s="69"/>
      <c r="CF180" s="69"/>
      <c r="CG180" s="69"/>
      <c r="CH180" s="69"/>
      <c r="CI180" s="69"/>
      <c r="CJ180" s="69"/>
      <c r="CK180" s="69"/>
      <c r="CL180" s="69"/>
      <c r="CM180" s="69"/>
      <c r="CN180" s="69"/>
      <c r="CO180" s="69"/>
      <c r="CP180" s="69"/>
      <c r="CQ180" s="69"/>
      <c r="CR180" s="69"/>
      <c r="CS180" s="69"/>
      <c r="CT180" s="69"/>
      <c r="CU180" s="69"/>
      <c r="CV180" s="69"/>
      <c r="CW180" s="69"/>
      <c r="CX180" s="69"/>
      <c r="CY180" s="69"/>
      <c r="CZ180" s="69"/>
      <c r="DA180" s="69"/>
      <c r="DB180" s="69"/>
      <c r="DC180" s="69"/>
      <c r="DD180" s="69"/>
      <c r="DE180" s="69"/>
      <c r="DF180" s="69"/>
      <c r="DG180" s="69"/>
      <c r="DH180" s="69"/>
      <c r="DI180" s="69"/>
      <c r="DJ180" s="69"/>
      <c r="DK180" s="69"/>
      <c r="DL180" s="69"/>
      <c r="DM180" s="69"/>
      <c r="DN180" s="69"/>
      <c r="DO180" s="69"/>
      <c r="DP180" s="69"/>
      <c r="DQ180" s="69"/>
      <c r="DR180" s="69"/>
      <c r="DS180" s="69"/>
      <c r="DT180" s="69"/>
      <c r="DU180" s="69"/>
      <c r="DV180" s="69"/>
      <c r="DW180" s="69"/>
      <c r="DX180" s="69"/>
      <c r="DY180" s="69"/>
      <c r="DZ180" s="69"/>
      <c r="EA180" s="69"/>
      <c r="EB180" s="69"/>
      <c r="EC180" s="69"/>
      <c r="ED180" s="69"/>
      <c r="EE180" s="69"/>
      <c r="EF180" s="69"/>
      <c r="EG180" s="69"/>
      <c r="EH180" s="69"/>
      <c r="EI180" s="69"/>
      <c r="EJ180" s="69"/>
      <c r="EK180" s="69"/>
      <c r="EL180" s="69"/>
      <c r="EM180" s="69"/>
      <c r="EN180" s="69"/>
      <c r="EO180" s="69"/>
      <c r="EP180" s="69"/>
      <c r="EQ180" s="69"/>
      <c r="ER180" s="69"/>
      <c r="ES180" s="69"/>
      <c r="ET180" s="69"/>
      <c r="EU180" s="69"/>
      <c r="EV180" s="69"/>
      <c r="EW180" s="69"/>
      <c r="EX180" s="69"/>
      <c r="EY180" s="69"/>
      <c r="EZ180" s="69"/>
      <c r="FA180" s="69"/>
      <c r="FB180" s="69"/>
      <c r="FC180" s="69"/>
      <c r="FD180" s="69"/>
      <c r="FE180" s="69"/>
      <c r="FF180" s="69"/>
      <c r="FG180" s="69"/>
      <c r="FH180" s="69"/>
      <c r="FI180" s="69"/>
      <c r="FJ180" s="69"/>
      <c r="FK180" s="69"/>
      <c r="FL180" s="69"/>
      <c r="FM180" s="69"/>
      <c r="FN180" s="69"/>
      <c r="FO180" s="69"/>
      <c r="FP180" s="69"/>
      <c r="FQ180" s="69"/>
      <c r="FR180" s="69"/>
      <c r="FS180" s="69"/>
      <c r="FT180" s="69"/>
      <c r="FU180" s="69"/>
      <c r="FV180" s="69"/>
      <c r="FW180" s="69"/>
      <c r="FX180" s="69"/>
      <c r="FY180" s="69"/>
      <c r="FZ180" s="69"/>
      <c r="GA180" s="69"/>
      <c r="GB180" s="69"/>
      <c r="GC180" s="69"/>
      <c r="GD180" s="69"/>
      <c r="GE180" s="69"/>
      <c r="GF180" s="69"/>
      <c r="GG180" s="69"/>
      <c r="GH180" s="69"/>
      <c r="GI180" s="69"/>
      <c r="GJ180" s="69"/>
      <c r="GK180" s="69"/>
      <c r="GL180" s="69"/>
      <c r="GM180" s="69"/>
      <c r="GN180" s="69"/>
      <c r="GO180" s="69"/>
      <c r="GP180" s="69"/>
      <c r="GQ180" s="69"/>
      <c r="GR180" s="69"/>
      <c r="GS180" s="69"/>
      <c r="GT180" s="69"/>
      <c r="GU180" s="69"/>
      <c r="GV180" s="69"/>
      <c r="GW180" s="69"/>
      <c r="GX180" s="69"/>
      <c r="GY180" s="69"/>
      <c r="GZ180" s="69"/>
      <c r="HA180" s="69"/>
      <c r="HB180" s="69"/>
      <c r="HC180" s="69"/>
      <c r="HD180" s="69"/>
      <c r="HE180" s="69"/>
      <c r="HF180" s="69"/>
      <c r="HG180" s="69"/>
      <c r="HH180" s="69"/>
      <c r="HI180" s="69"/>
      <c r="HJ180" s="69"/>
      <c r="HK180" s="69"/>
      <c r="HL180" s="69"/>
      <c r="HM180" s="69"/>
      <c r="HN180" s="69"/>
      <c r="HO180" s="69"/>
      <c r="HP180" s="69"/>
      <c r="HQ180" s="69"/>
      <c r="HR180" s="69"/>
      <c r="HS180" s="69"/>
      <c r="HT180" s="69"/>
      <c r="HU180" s="69"/>
      <c r="HV180" s="69"/>
      <c r="HW180" s="69"/>
      <c r="HX180" s="69"/>
      <c r="HY180" s="69"/>
      <c r="HZ180" s="69"/>
      <c r="IA180" s="69"/>
      <c r="IB180" s="69"/>
      <c r="IC180" s="69"/>
      <c r="ID180" s="69"/>
      <c r="IE180" s="69"/>
    </row>
    <row r="181" spans="1:239" x14ac:dyDescent="0.25">
      <c r="A181" s="25"/>
      <c r="B181" s="3" t="s">
        <v>206</v>
      </c>
      <c r="C181" s="1" t="s">
        <v>52</v>
      </c>
      <c r="D181" s="86">
        <v>25</v>
      </c>
      <c r="E181" s="26"/>
      <c r="F181" s="26">
        <f>D181*E181</f>
        <v>0</v>
      </c>
      <c r="G181" s="69"/>
      <c r="H181" s="69"/>
      <c r="I181" s="69"/>
      <c r="J181" s="69"/>
      <c r="K181" s="69"/>
      <c r="L181" s="69"/>
      <c r="M181" s="69"/>
      <c r="N181" s="69"/>
      <c r="O181" s="69"/>
      <c r="P181" s="69"/>
      <c r="Q181" s="69"/>
      <c r="R181" s="69"/>
      <c r="S181" s="69"/>
      <c r="T181" s="69"/>
      <c r="U181" s="69"/>
      <c r="V181" s="69"/>
      <c r="W181" s="69"/>
      <c r="X181" s="69"/>
      <c r="Y181" s="69"/>
      <c r="Z181" s="69"/>
      <c r="AA181" s="69"/>
      <c r="AB181" s="69"/>
      <c r="AC181" s="69"/>
      <c r="AD181" s="69"/>
      <c r="AE181" s="69"/>
      <c r="AF181" s="69"/>
      <c r="AG181" s="69"/>
      <c r="AH181" s="69"/>
      <c r="AI181" s="69"/>
      <c r="AJ181" s="69"/>
      <c r="AK181" s="69"/>
      <c r="AL181" s="69"/>
      <c r="AM181" s="69"/>
      <c r="AN181" s="69"/>
      <c r="AO181" s="69"/>
      <c r="AP181" s="69"/>
      <c r="AQ181" s="69"/>
      <c r="AR181" s="69"/>
      <c r="AS181" s="69"/>
      <c r="AT181" s="69"/>
      <c r="AU181" s="69"/>
      <c r="AV181" s="69"/>
      <c r="AW181" s="69"/>
      <c r="AX181" s="69"/>
      <c r="AY181" s="69"/>
      <c r="AZ181" s="69"/>
      <c r="BA181" s="69"/>
      <c r="BB181" s="69"/>
      <c r="BC181" s="69"/>
      <c r="BD181" s="69"/>
      <c r="BE181" s="69"/>
      <c r="BF181" s="69"/>
      <c r="BG181" s="69"/>
      <c r="BH181" s="69"/>
      <c r="BI181" s="69"/>
      <c r="BJ181" s="69"/>
      <c r="BK181" s="69"/>
      <c r="BL181" s="69"/>
      <c r="BM181" s="69"/>
      <c r="BN181" s="69"/>
      <c r="BO181" s="69"/>
      <c r="BP181" s="69"/>
      <c r="BQ181" s="69"/>
      <c r="BR181" s="69"/>
      <c r="BS181" s="69"/>
      <c r="BT181" s="69"/>
      <c r="BU181" s="69"/>
      <c r="BV181" s="69"/>
      <c r="BW181" s="69"/>
      <c r="BX181" s="69"/>
      <c r="BY181" s="69"/>
      <c r="BZ181" s="69"/>
      <c r="CA181" s="69"/>
      <c r="CB181" s="69"/>
      <c r="CC181" s="69"/>
      <c r="CD181" s="69"/>
      <c r="CE181" s="69"/>
      <c r="CF181" s="69"/>
      <c r="CG181" s="69"/>
      <c r="CH181" s="69"/>
      <c r="CI181" s="69"/>
      <c r="CJ181" s="69"/>
      <c r="CK181" s="69"/>
      <c r="CL181" s="69"/>
      <c r="CM181" s="69"/>
      <c r="CN181" s="69"/>
      <c r="CO181" s="69"/>
      <c r="CP181" s="69"/>
      <c r="CQ181" s="69"/>
      <c r="CR181" s="69"/>
      <c r="CS181" s="69"/>
      <c r="CT181" s="69"/>
      <c r="CU181" s="69"/>
      <c r="CV181" s="69"/>
      <c r="CW181" s="69"/>
      <c r="CX181" s="69"/>
      <c r="CY181" s="69"/>
      <c r="CZ181" s="69"/>
      <c r="DA181" s="69"/>
      <c r="DB181" s="69"/>
      <c r="DC181" s="69"/>
      <c r="DD181" s="69"/>
      <c r="DE181" s="69"/>
      <c r="DF181" s="69"/>
      <c r="DG181" s="69"/>
      <c r="DH181" s="69"/>
      <c r="DI181" s="69"/>
      <c r="DJ181" s="69"/>
      <c r="DK181" s="69"/>
      <c r="DL181" s="69"/>
      <c r="DM181" s="69"/>
      <c r="DN181" s="69"/>
      <c r="DO181" s="69"/>
      <c r="DP181" s="69"/>
      <c r="DQ181" s="69"/>
      <c r="DR181" s="69"/>
      <c r="DS181" s="69"/>
      <c r="DT181" s="69"/>
      <c r="DU181" s="69"/>
      <c r="DV181" s="69"/>
      <c r="DW181" s="69"/>
      <c r="DX181" s="69"/>
      <c r="DY181" s="69"/>
      <c r="DZ181" s="69"/>
      <c r="EA181" s="69"/>
      <c r="EB181" s="69"/>
      <c r="EC181" s="69"/>
      <c r="ED181" s="69"/>
      <c r="EE181" s="69"/>
      <c r="EF181" s="69"/>
      <c r="EG181" s="69"/>
      <c r="EH181" s="69"/>
      <c r="EI181" s="69"/>
      <c r="EJ181" s="69"/>
      <c r="EK181" s="69"/>
      <c r="EL181" s="69"/>
      <c r="EM181" s="69"/>
      <c r="EN181" s="69"/>
      <c r="EO181" s="69"/>
      <c r="EP181" s="69"/>
      <c r="EQ181" s="69"/>
      <c r="ER181" s="69"/>
      <c r="ES181" s="69"/>
      <c r="ET181" s="69"/>
      <c r="EU181" s="69"/>
      <c r="EV181" s="69"/>
      <c r="EW181" s="69"/>
      <c r="EX181" s="69"/>
      <c r="EY181" s="69"/>
      <c r="EZ181" s="69"/>
      <c r="FA181" s="69"/>
      <c r="FB181" s="69"/>
      <c r="FC181" s="69"/>
      <c r="FD181" s="69"/>
      <c r="FE181" s="69"/>
      <c r="FF181" s="69"/>
      <c r="FG181" s="69"/>
      <c r="FH181" s="69"/>
      <c r="FI181" s="69"/>
      <c r="FJ181" s="69"/>
      <c r="FK181" s="69"/>
      <c r="FL181" s="69"/>
      <c r="FM181" s="69"/>
      <c r="FN181" s="69"/>
      <c r="FO181" s="69"/>
      <c r="FP181" s="69"/>
      <c r="FQ181" s="69"/>
      <c r="FR181" s="69"/>
      <c r="FS181" s="69"/>
      <c r="FT181" s="69"/>
      <c r="FU181" s="69"/>
      <c r="FV181" s="69"/>
      <c r="FW181" s="69"/>
      <c r="FX181" s="69"/>
      <c r="FY181" s="69"/>
      <c r="FZ181" s="69"/>
      <c r="GA181" s="69"/>
      <c r="GB181" s="69"/>
      <c r="GC181" s="69"/>
      <c r="GD181" s="69"/>
      <c r="GE181" s="69"/>
      <c r="GF181" s="69"/>
      <c r="GG181" s="69"/>
      <c r="GH181" s="69"/>
      <c r="GI181" s="69"/>
      <c r="GJ181" s="69"/>
      <c r="GK181" s="69"/>
      <c r="GL181" s="69"/>
      <c r="GM181" s="69"/>
      <c r="GN181" s="69"/>
      <c r="GO181" s="69"/>
      <c r="GP181" s="69"/>
      <c r="GQ181" s="69"/>
      <c r="GR181" s="69"/>
      <c r="GS181" s="69"/>
      <c r="GT181" s="69"/>
      <c r="GU181" s="69"/>
      <c r="GV181" s="69"/>
      <c r="GW181" s="69"/>
      <c r="GX181" s="69"/>
      <c r="GY181" s="69"/>
      <c r="GZ181" s="69"/>
      <c r="HA181" s="69"/>
      <c r="HB181" s="69"/>
      <c r="HC181" s="69"/>
      <c r="HD181" s="69"/>
      <c r="HE181" s="69"/>
      <c r="HF181" s="69"/>
      <c r="HG181" s="69"/>
      <c r="HH181" s="69"/>
      <c r="HI181" s="69"/>
      <c r="HJ181" s="69"/>
      <c r="HK181" s="69"/>
      <c r="HL181" s="69"/>
      <c r="HM181" s="69"/>
      <c r="HN181" s="69"/>
      <c r="HO181" s="69"/>
      <c r="HP181" s="69"/>
      <c r="HQ181" s="69"/>
      <c r="HR181" s="69"/>
      <c r="HS181" s="69"/>
      <c r="HT181" s="69"/>
      <c r="HU181" s="69"/>
      <c r="HV181" s="69"/>
      <c r="HW181" s="69"/>
      <c r="HX181" s="69"/>
      <c r="HY181" s="69"/>
      <c r="HZ181" s="69"/>
      <c r="IA181" s="69"/>
      <c r="IB181" s="69"/>
      <c r="IC181" s="69"/>
      <c r="ID181" s="69"/>
      <c r="IE181" s="69"/>
    </row>
    <row r="182" spans="1:239" x14ac:dyDescent="0.25">
      <c r="A182" s="25"/>
      <c r="B182" s="3" t="s">
        <v>207</v>
      </c>
      <c r="C182" s="1" t="s">
        <v>52</v>
      </c>
      <c r="D182" s="86">
        <v>2</v>
      </c>
      <c r="E182" s="26"/>
      <c r="F182" s="26">
        <f t="shared" ref="F182:F196" si="5">D182*E182</f>
        <v>0</v>
      </c>
      <c r="G182" s="69"/>
      <c r="H182" s="69"/>
      <c r="I182" s="69"/>
      <c r="J182" s="69"/>
      <c r="K182" s="69"/>
      <c r="L182" s="69"/>
      <c r="M182" s="69"/>
      <c r="N182" s="69"/>
      <c r="O182" s="69"/>
      <c r="P182" s="69"/>
      <c r="Q182" s="69"/>
      <c r="R182" s="69"/>
      <c r="S182" s="69"/>
      <c r="T182" s="69"/>
      <c r="U182" s="69"/>
      <c r="V182" s="69"/>
      <c r="W182" s="69"/>
      <c r="X182" s="69"/>
      <c r="Y182" s="69"/>
      <c r="Z182" s="69"/>
      <c r="AA182" s="69"/>
      <c r="AB182" s="69"/>
      <c r="AC182" s="69"/>
      <c r="AD182" s="69"/>
      <c r="AE182" s="69"/>
      <c r="AF182" s="69"/>
      <c r="AG182" s="69"/>
      <c r="AH182" s="69"/>
      <c r="AI182" s="69"/>
      <c r="AJ182" s="69"/>
      <c r="AK182" s="69"/>
      <c r="AL182" s="69"/>
      <c r="AM182" s="69"/>
      <c r="AN182" s="69"/>
      <c r="AO182" s="69"/>
      <c r="AP182" s="69"/>
      <c r="AQ182" s="69"/>
      <c r="AR182" s="69"/>
      <c r="AS182" s="69"/>
      <c r="AT182" s="69"/>
      <c r="AU182" s="69"/>
      <c r="AV182" s="69"/>
      <c r="AW182" s="69"/>
      <c r="AX182" s="69"/>
      <c r="AY182" s="69"/>
      <c r="AZ182" s="69"/>
      <c r="BA182" s="69"/>
      <c r="BB182" s="69"/>
      <c r="BC182" s="69"/>
      <c r="BD182" s="69"/>
      <c r="BE182" s="69"/>
      <c r="BF182" s="69"/>
      <c r="BG182" s="69"/>
      <c r="BH182" s="69"/>
      <c r="BI182" s="69"/>
      <c r="BJ182" s="69"/>
      <c r="BK182" s="69"/>
      <c r="BL182" s="69"/>
      <c r="BM182" s="69"/>
      <c r="BN182" s="69"/>
      <c r="BO182" s="69"/>
      <c r="BP182" s="69"/>
      <c r="BQ182" s="69"/>
      <c r="BR182" s="69"/>
      <c r="BS182" s="69"/>
      <c r="BT182" s="69"/>
      <c r="BU182" s="69"/>
      <c r="BV182" s="69"/>
      <c r="BW182" s="69"/>
      <c r="BX182" s="69"/>
      <c r="BY182" s="69"/>
      <c r="BZ182" s="69"/>
      <c r="CA182" s="69"/>
      <c r="CB182" s="69"/>
      <c r="CC182" s="69"/>
      <c r="CD182" s="69"/>
      <c r="CE182" s="69"/>
      <c r="CF182" s="69"/>
      <c r="CG182" s="69"/>
      <c r="CH182" s="69"/>
      <c r="CI182" s="69"/>
      <c r="CJ182" s="69"/>
      <c r="CK182" s="69"/>
      <c r="CL182" s="69"/>
      <c r="CM182" s="69"/>
      <c r="CN182" s="69"/>
      <c r="CO182" s="69"/>
      <c r="CP182" s="69"/>
      <c r="CQ182" s="69"/>
      <c r="CR182" s="69"/>
      <c r="CS182" s="69"/>
      <c r="CT182" s="69"/>
      <c r="CU182" s="69"/>
      <c r="CV182" s="69"/>
      <c r="CW182" s="69"/>
      <c r="CX182" s="69"/>
      <c r="CY182" s="69"/>
      <c r="CZ182" s="69"/>
      <c r="DA182" s="69"/>
      <c r="DB182" s="69"/>
      <c r="DC182" s="69"/>
      <c r="DD182" s="69"/>
      <c r="DE182" s="69"/>
      <c r="DF182" s="69"/>
      <c r="DG182" s="69"/>
      <c r="DH182" s="69"/>
      <c r="DI182" s="69"/>
      <c r="DJ182" s="69"/>
      <c r="DK182" s="69"/>
      <c r="DL182" s="69"/>
      <c r="DM182" s="69"/>
      <c r="DN182" s="69"/>
      <c r="DO182" s="69"/>
      <c r="DP182" s="69"/>
      <c r="DQ182" s="69"/>
      <c r="DR182" s="69"/>
      <c r="DS182" s="69"/>
      <c r="DT182" s="69"/>
      <c r="DU182" s="69"/>
      <c r="DV182" s="69"/>
      <c r="DW182" s="69"/>
      <c r="DX182" s="69"/>
      <c r="DY182" s="69"/>
      <c r="DZ182" s="69"/>
      <c r="EA182" s="69"/>
      <c r="EB182" s="69"/>
      <c r="EC182" s="69"/>
      <c r="ED182" s="69"/>
      <c r="EE182" s="69"/>
      <c r="EF182" s="69"/>
      <c r="EG182" s="69"/>
      <c r="EH182" s="69"/>
      <c r="EI182" s="69"/>
      <c r="EJ182" s="69"/>
      <c r="EK182" s="69"/>
      <c r="EL182" s="69"/>
      <c r="EM182" s="69"/>
      <c r="EN182" s="69"/>
      <c r="EO182" s="69"/>
      <c r="EP182" s="69"/>
      <c r="EQ182" s="69"/>
      <c r="ER182" s="69"/>
      <c r="ES182" s="69"/>
      <c r="ET182" s="69"/>
      <c r="EU182" s="69"/>
      <c r="EV182" s="69"/>
      <c r="EW182" s="69"/>
      <c r="EX182" s="69"/>
      <c r="EY182" s="69"/>
      <c r="EZ182" s="69"/>
      <c r="FA182" s="69"/>
      <c r="FB182" s="69"/>
      <c r="FC182" s="69"/>
      <c r="FD182" s="69"/>
      <c r="FE182" s="69"/>
      <c r="FF182" s="69"/>
      <c r="FG182" s="69"/>
      <c r="FH182" s="69"/>
      <c r="FI182" s="69"/>
      <c r="FJ182" s="69"/>
      <c r="FK182" s="69"/>
      <c r="FL182" s="69"/>
      <c r="FM182" s="69"/>
      <c r="FN182" s="69"/>
      <c r="FO182" s="69"/>
      <c r="FP182" s="69"/>
      <c r="FQ182" s="69"/>
      <c r="FR182" s="69"/>
      <c r="FS182" s="69"/>
      <c r="FT182" s="69"/>
      <c r="FU182" s="69"/>
      <c r="FV182" s="69"/>
      <c r="FW182" s="69"/>
      <c r="FX182" s="69"/>
      <c r="FY182" s="69"/>
      <c r="FZ182" s="69"/>
      <c r="GA182" s="69"/>
      <c r="GB182" s="69"/>
      <c r="GC182" s="69"/>
      <c r="GD182" s="69"/>
      <c r="GE182" s="69"/>
      <c r="GF182" s="69"/>
      <c r="GG182" s="69"/>
      <c r="GH182" s="69"/>
      <c r="GI182" s="69"/>
      <c r="GJ182" s="69"/>
      <c r="GK182" s="69"/>
      <c r="GL182" s="69"/>
      <c r="GM182" s="69"/>
      <c r="GN182" s="69"/>
      <c r="GO182" s="69"/>
      <c r="GP182" s="69"/>
      <c r="GQ182" s="69"/>
      <c r="GR182" s="69"/>
      <c r="GS182" s="69"/>
      <c r="GT182" s="69"/>
      <c r="GU182" s="69"/>
      <c r="GV182" s="69"/>
      <c r="GW182" s="69"/>
      <c r="GX182" s="69"/>
      <c r="GY182" s="69"/>
      <c r="GZ182" s="69"/>
      <c r="HA182" s="69"/>
      <c r="HB182" s="69"/>
      <c r="HC182" s="69"/>
      <c r="HD182" s="69"/>
      <c r="HE182" s="69"/>
      <c r="HF182" s="69"/>
      <c r="HG182" s="69"/>
      <c r="HH182" s="69"/>
      <c r="HI182" s="69"/>
      <c r="HJ182" s="69"/>
      <c r="HK182" s="69"/>
      <c r="HL182" s="69"/>
      <c r="HM182" s="69"/>
      <c r="HN182" s="69"/>
      <c r="HO182" s="69"/>
      <c r="HP182" s="69"/>
      <c r="HQ182" s="69"/>
      <c r="HR182" s="69"/>
      <c r="HS182" s="69"/>
      <c r="HT182" s="69"/>
      <c r="HU182" s="69"/>
      <c r="HV182" s="69"/>
      <c r="HW182" s="69"/>
      <c r="HX182" s="69"/>
      <c r="HY182" s="69"/>
      <c r="HZ182" s="69"/>
      <c r="IA182" s="69"/>
      <c r="IB182" s="69"/>
      <c r="IC182" s="69"/>
      <c r="ID182" s="69"/>
      <c r="IE182" s="69"/>
    </row>
    <row r="183" spans="1:239" x14ac:dyDescent="0.25">
      <c r="A183" s="25"/>
      <c r="B183" s="3" t="s">
        <v>208</v>
      </c>
      <c r="C183" s="1" t="s">
        <v>52</v>
      </c>
      <c r="D183" s="86">
        <v>1</v>
      </c>
      <c r="E183" s="26"/>
      <c r="F183" s="26">
        <f t="shared" si="5"/>
        <v>0</v>
      </c>
      <c r="G183" s="69"/>
      <c r="H183" s="69"/>
      <c r="I183" s="69"/>
      <c r="J183" s="69"/>
      <c r="K183" s="69"/>
      <c r="L183" s="69"/>
      <c r="M183" s="69"/>
      <c r="N183" s="69"/>
      <c r="O183" s="69"/>
      <c r="P183" s="69"/>
      <c r="Q183" s="69"/>
      <c r="R183" s="69"/>
      <c r="S183" s="69"/>
      <c r="T183" s="69"/>
      <c r="U183" s="69"/>
      <c r="V183" s="69"/>
      <c r="W183" s="69"/>
      <c r="X183" s="69"/>
      <c r="Y183" s="69"/>
      <c r="Z183" s="69"/>
      <c r="AA183" s="69"/>
      <c r="AB183" s="69"/>
      <c r="AC183" s="69"/>
      <c r="AD183" s="69"/>
      <c r="AE183" s="69"/>
      <c r="AF183" s="69"/>
      <c r="AG183" s="69"/>
      <c r="AH183" s="69"/>
      <c r="AI183" s="69"/>
      <c r="AJ183" s="69"/>
      <c r="AK183" s="69"/>
      <c r="AL183" s="69"/>
      <c r="AM183" s="69"/>
      <c r="AN183" s="69"/>
      <c r="AO183" s="69"/>
      <c r="AP183" s="69"/>
      <c r="AQ183" s="69"/>
      <c r="AR183" s="69"/>
      <c r="AS183" s="69"/>
      <c r="AT183" s="69"/>
      <c r="AU183" s="69"/>
      <c r="AV183" s="69"/>
      <c r="AW183" s="69"/>
      <c r="AX183" s="69"/>
      <c r="AY183" s="69"/>
      <c r="AZ183" s="69"/>
      <c r="BA183" s="69"/>
      <c r="BB183" s="69"/>
      <c r="BC183" s="69"/>
      <c r="BD183" s="69"/>
      <c r="BE183" s="69"/>
      <c r="BF183" s="69"/>
      <c r="BG183" s="69"/>
      <c r="BH183" s="69"/>
      <c r="BI183" s="69"/>
      <c r="BJ183" s="69"/>
      <c r="BK183" s="69"/>
      <c r="BL183" s="69"/>
      <c r="BM183" s="69"/>
      <c r="BN183" s="69"/>
      <c r="BO183" s="69"/>
      <c r="BP183" s="69"/>
      <c r="BQ183" s="69"/>
      <c r="BR183" s="69"/>
      <c r="BS183" s="69"/>
      <c r="BT183" s="69"/>
      <c r="BU183" s="69"/>
      <c r="BV183" s="69"/>
      <c r="BW183" s="69"/>
      <c r="BX183" s="69"/>
      <c r="BY183" s="69"/>
      <c r="BZ183" s="69"/>
      <c r="CA183" s="69"/>
      <c r="CB183" s="69"/>
      <c r="CC183" s="69"/>
      <c r="CD183" s="69"/>
      <c r="CE183" s="69"/>
      <c r="CF183" s="69"/>
      <c r="CG183" s="69"/>
      <c r="CH183" s="69"/>
      <c r="CI183" s="69"/>
      <c r="CJ183" s="69"/>
      <c r="CK183" s="69"/>
      <c r="CL183" s="69"/>
      <c r="CM183" s="69"/>
      <c r="CN183" s="69"/>
      <c r="CO183" s="69"/>
      <c r="CP183" s="69"/>
      <c r="CQ183" s="69"/>
      <c r="CR183" s="69"/>
      <c r="CS183" s="69"/>
      <c r="CT183" s="69"/>
      <c r="CU183" s="69"/>
      <c r="CV183" s="69"/>
      <c r="CW183" s="69"/>
      <c r="CX183" s="69"/>
      <c r="CY183" s="69"/>
      <c r="CZ183" s="69"/>
      <c r="DA183" s="69"/>
      <c r="DB183" s="69"/>
      <c r="DC183" s="69"/>
      <c r="DD183" s="69"/>
      <c r="DE183" s="69"/>
      <c r="DF183" s="69"/>
      <c r="DG183" s="69"/>
      <c r="DH183" s="69"/>
      <c r="DI183" s="69"/>
      <c r="DJ183" s="69"/>
      <c r="DK183" s="69"/>
      <c r="DL183" s="69"/>
      <c r="DM183" s="69"/>
      <c r="DN183" s="69"/>
      <c r="DO183" s="69"/>
      <c r="DP183" s="69"/>
      <c r="DQ183" s="69"/>
      <c r="DR183" s="69"/>
      <c r="DS183" s="69"/>
      <c r="DT183" s="69"/>
      <c r="DU183" s="69"/>
      <c r="DV183" s="69"/>
      <c r="DW183" s="69"/>
      <c r="DX183" s="69"/>
      <c r="DY183" s="69"/>
      <c r="DZ183" s="69"/>
      <c r="EA183" s="69"/>
      <c r="EB183" s="69"/>
      <c r="EC183" s="69"/>
      <c r="ED183" s="69"/>
      <c r="EE183" s="69"/>
      <c r="EF183" s="69"/>
      <c r="EG183" s="69"/>
      <c r="EH183" s="69"/>
      <c r="EI183" s="69"/>
      <c r="EJ183" s="69"/>
      <c r="EK183" s="69"/>
      <c r="EL183" s="69"/>
      <c r="EM183" s="69"/>
      <c r="EN183" s="69"/>
      <c r="EO183" s="69"/>
      <c r="EP183" s="69"/>
      <c r="EQ183" s="69"/>
      <c r="ER183" s="69"/>
      <c r="ES183" s="69"/>
      <c r="ET183" s="69"/>
      <c r="EU183" s="69"/>
      <c r="EV183" s="69"/>
      <c r="EW183" s="69"/>
      <c r="EX183" s="69"/>
      <c r="EY183" s="69"/>
      <c r="EZ183" s="69"/>
      <c r="FA183" s="69"/>
      <c r="FB183" s="69"/>
      <c r="FC183" s="69"/>
      <c r="FD183" s="69"/>
      <c r="FE183" s="69"/>
      <c r="FF183" s="69"/>
      <c r="FG183" s="69"/>
      <c r="FH183" s="69"/>
      <c r="FI183" s="69"/>
      <c r="FJ183" s="69"/>
      <c r="FK183" s="69"/>
      <c r="FL183" s="69"/>
      <c r="FM183" s="69"/>
      <c r="FN183" s="69"/>
      <c r="FO183" s="69"/>
      <c r="FP183" s="69"/>
      <c r="FQ183" s="69"/>
      <c r="FR183" s="69"/>
      <c r="FS183" s="69"/>
      <c r="FT183" s="69"/>
      <c r="FU183" s="69"/>
      <c r="FV183" s="69"/>
      <c r="FW183" s="69"/>
      <c r="FX183" s="69"/>
      <c r="FY183" s="69"/>
      <c r="FZ183" s="69"/>
      <c r="GA183" s="69"/>
      <c r="GB183" s="69"/>
      <c r="GC183" s="69"/>
      <c r="GD183" s="69"/>
      <c r="GE183" s="69"/>
      <c r="GF183" s="69"/>
      <c r="GG183" s="69"/>
      <c r="GH183" s="69"/>
      <c r="GI183" s="69"/>
      <c r="GJ183" s="69"/>
      <c r="GK183" s="69"/>
      <c r="GL183" s="69"/>
      <c r="GM183" s="69"/>
      <c r="GN183" s="69"/>
      <c r="GO183" s="69"/>
      <c r="GP183" s="69"/>
      <c r="GQ183" s="69"/>
      <c r="GR183" s="69"/>
      <c r="GS183" s="69"/>
      <c r="GT183" s="69"/>
      <c r="GU183" s="69"/>
      <c r="GV183" s="69"/>
      <c r="GW183" s="69"/>
      <c r="GX183" s="69"/>
      <c r="GY183" s="69"/>
      <c r="GZ183" s="69"/>
      <c r="HA183" s="69"/>
      <c r="HB183" s="69"/>
      <c r="HC183" s="69"/>
      <c r="HD183" s="69"/>
      <c r="HE183" s="69"/>
      <c r="HF183" s="69"/>
      <c r="HG183" s="69"/>
      <c r="HH183" s="69"/>
      <c r="HI183" s="69"/>
      <c r="HJ183" s="69"/>
      <c r="HK183" s="69"/>
      <c r="HL183" s="69"/>
      <c r="HM183" s="69"/>
      <c r="HN183" s="69"/>
      <c r="HO183" s="69"/>
      <c r="HP183" s="69"/>
      <c r="HQ183" s="69"/>
      <c r="HR183" s="69"/>
      <c r="HS183" s="69"/>
      <c r="HT183" s="69"/>
      <c r="HU183" s="69"/>
      <c r="HV183" s="69"/>
      <c r="HW183" s="69"/>
      <c r="HX183" s="69"/>
      <c r="HY183" s="69"/>
      <c r="HZ183" s="69"/>
      <c r="IA183" s="69"/>
      <c r="IB183" s="69"/>
      <c r="IC183" s="69"/>
      <c r="ID183" s="69"/>
      <c r="IE183" s="69"/>
    </row>
    <row r="184" spans="1:239" x14ac:dyDescent="0.25">
      <c r="A184" s="25"/>
      <c r="B184" s="3" t="s">
        <v>218</v>
      </c>
      <c r="C184" s="1" t="s">
        <v>52</v>
      </c>
      <c r="D184" s="86">
        <v>1</v>
      </c>
      <c r="E184" s="26"/>
      <c r="F184" s="26">
        <f t="shared" ref="F184" si="6">D184*E184</f>
        <v>0</v>
      </c>
      <c r="G184" s="69"/>
      <c r="H184" s="69"/>
      <c r="I184" s="69"/>
      <c r="J184" s="69"/>
      <c r="K184" s="69"/>
      <c r="L184" s="69"/>
      <c r="M184" s="69"/>
      <c r="N184" s="69"/>
      <c r="O184" s="69"/>
      <c r="P184" s="69"/>
      <c r="Q184" s="69"/>
      <c r="R184" s="69"/>
      <c r="S184" s="69"/>
      <c r="T184" s="69"/>
      <c r="U184" s="69"/>
      <c r="V184" s="69"/>
      <c r="W184" s="69"/>
      <c r="X184" s="69"/>
      <c r="Y184" s="69"/>
      <c r="Z184" s="69"/>
      <c r="AA184" s="69"/>
      <c r="AB184" s="69"/>
      <c r="AC184" s="69"/>
      <c r="AD184" s="69"/>
      <c r="AE184" s="69"/>
      <c r="AF184" s="69"/>
      <c r="AG184" s="69"/>
      <c r="AH184" s="69"/>
      <c r="AI184" s="69"/>
      <c r="AJ184" s="69"/>
      <c r="AK184" s="69"/>
      <c r="AL184" s="69"/>
      <c r="AM184" s="69"/>
      <c r="AN184" s="69"/>
      <c r="AO184" s="69"/>
      <c r="AP184" s="69"/>
      <c r="AQ184" s="69"/>
      <c r="AR184" s="69"/>
      <c r="AS184" s="69"/>
      <c r="AT184" s="69"/>
      <c r="AU184" s="69"/>
      <c r="AV184" s="69"/>
      <c r="AW184" s="69"/>
      <c r="AX184" s="69"/>
      <c r="AY184" s="69"/>
      <c r="AZ184" s="69"/>
      <c r="BA184" s="69"/>
      <c r="BB184" s="69"/>
      <c r="BC184" s="69"/>
      <c r="BD184" s="69"/>
      <c r="BE184" s="69"/>
      <c r="BF184" s="69"/>
      <c r="BG184" s="69"/>
      <c r="BH184" s="69"/>
      <c r="BI184" s="69"/>
      <c r="BJ184" s="69"/>
      <c r="BK184" s="69"/>
      <c r="BL184" s="69"/>
      <c r="BM184" s="69"/>
      <c r="BN184" s="69"/>
      <c r="BO184" s="69"/>
      <c r="BP184" s="69"/>
      <c r="BQ184" s="69"/>
      <c r="BR184" s="69"/>
      <c r="BS184" s="69"/>
      <c r="BT184" s="69"/>
      <c r="BU184" s="69"/>
      <c r="BV184" s="69"/>
      <c r="BW184" s="69"/>
      <c r="BX184" s="69"/>
      <c r="BY184" s="69"/>
      <c r="BZ184" s="69"/>
      <c r="CA184" s="69"/>
      <c r="CB184" s="69"/>
      <c r="CC184" s="69"/>
      <c r="CD184" s="69"/>
      <c r="CE184" s="69"/>
      <c r="CF184" s="69"/>
      <c r="CG184" s="69"/>
      <c r="CH184" s="69"/>
      <c r="CI184" s="69"/>
      <c r="CJ184" s="69"/>
      <c r="CK184" s="69"/>
      <c r="CL184" s="69"/>
      <c r="CM184" s="69"/>
      <c r="CN184" s="69"/>
      <c r="CO184" s="69"/>
      <c r="CP184" s="69"/>
      <c r="CQ184" s="69"/>
      <c r="CR184" s="69"/>
      <c r="CS184" s="69"/>
      <c r="CT184" s="69"/>
      <c r="CU184" s="69"/>
      <c r="CV184" s="69"/>
      <c r="CW184" s="69"/>
      <c r="CX184" s="69"/>
      <c r="CY184" s="69"/>
      <c r="CZ184" s="69"/>
      <c r="DA184" s="69"/>
      <c r="DB184" s="69"/>
      <c r="DC184" s="69"/>
      <c r="DD184" s="69"/>
      <c r="DE184" s="69"/>
      <c r="DF184" s="69"/>
      <c r="DG184" s="69"/>
      <c r="DH184" s="69"/>
      <c r="DI184" s="69"/>
      <c r="DJ184" s="69"/>
      <c r="DK184" s="69"/>
      <c r="DL184" s="69"/>
      <c r="DM184" s="69"/>
      <c r="DN184" s="69"/>
      <c r="DO184" s="69"/>
      <c r="DP184" s="69"/>
      <c r="DQ184" s="69"/>
      <c r="DR184" s="69"/>
      <c r="DS184" s="69"/>
      <c r="DT184" s="69"/>
      <c r="DU184" s="69"/>
      <c r="DV184" s="69"/>
      <c r="DW184" s="69"/>
      <c r="DX184" s="69"/>
      <c r="DY184" s="69"/>
      <c r="DZ184" s="69"/>
      <c r="EA184" s="69"/>
      <c r="EB184" s="69"/>
      <c r="EC184" s="69"/>
      <c r="ED184" s="69"/>
      <c r="EE184" s="69"/>
      <c r="EF184" s="69"/>
      <c r="EG184" s="69"/>
      <c r="EH184" s="69"/>
      <c r="EI184" s="69"/>
      <c r="EJ184" s="69"/>
      <c r="EK184" s="69"/>
      <c r="EL184" s="69"/>
      <c r="EM184" s="69"/>
      <c r="EN184" s="69"/>
      <c r="EO184" s="69"/>
      <c r="EP184" s="69"/>
      <c r="EQ184" s="69"/>
      <c r="ER184" s="69"/>
      <c r="ES184" s="69"/>
      <c r="ET184" s="69"/>
      <c r="EU184" s="69"/>
      <c r="EV184" s="69"/>
      <c r="EW184" s="69"/>
      <c r="EX184" s="69"/>
      <c r="EY184" s="69"/>
      <c r="EZ184" s="69"/>
      <c r="FA184" s="69"/>
      <c r="FB184" s="69"/>
      <c r="FC184" s="69"/>
      <c r="FD184" s="69"/>
      <c r="FE184" s="69"/>
      <c r="FF184" s="69"/>
      <c r="FG184" s="69"/>
      <c r="FH184" s="69"/>
      <c r="FI184" s="69"/>
      <c r="FJ184" s="69"/>
      <c r="FK184" s="69"/>
      <c r="FL184" s="69"/>
      <c r="FM184" s="69"/>
      <c r="FN184" s="69"/>
      <c r="FO184" s="69"/>
      <c r="FP184" s="69"/>
      <c r="FQ184" s="69"/>
      <c r="FR184" s="69"/>
      <c r="FS184" s="69"/>
      <c r="FT184" s="69"/>
      <c r="FU184" s="69"/>
      <c r="FV184" s="69"/>
      <c r="FW184" s="69"/>
      <c r="FX184" s="69"/>
      <c r="FY184" s="69"/>
      <c r="FZ184" s="69"/>
      <c r="GA184" s="69"/>
      <c r="GB184" s="69"/>
      <c r="GC184" s="69"/>
      <c r="GD184" s="69"/>
      <c r="GE184" s="69"/>
      <c r="GF184" s="69"/>
      <c r="GG184" s="69"/>
      <c r="GH184" s="69"/>
      <c r="GI184" s="69"/>
      <c r="GJ184" s="69"/>
      <c r="GK184" s="69"/>
      <c r="GL184" s="69"/>
      <c r="GM184" s="69"/>
      <c r="GN184" s="69"/>
      <c r="GO184" s="69"/>
      <c r="GP184" s="69"/>
      <c r="GQ184" s="69"/>
      <c r="GR184" s="69"/>
      <c r="GS184" s="69"/>
      <c r="GT184" s="69"/>
      <c r="GU184" s="69"/>
      <c r="GV184" s="69"/>
      <c r="GW184" s="69"/>
      <c r="GX184" s="69"/>
      <c r="GY184" s="69"/>
      <c r="GZ184" s="69"/>
      <c r="HA184" s="69"/>
      <c r="HB184" s="69"/>
      <c r="HC184" s="69"/>
      <c r="HD184" s="69"/>
      <c r="HE184" s="69"/>
      <c r="HF184" s="69"/>
      <c r="HG184" s="69"/>
      <c r="HH184" s="69"/>
      <c r="HI184" s="69"/>
      <c r="HJ184" s="69"/>
      <c r="HK184" s="69"/>
      <c r="HL184" s="69"/>
      <c r="HM184" s="69"/>
      <c r="HN184" s="69"/>
      <c r="HO184" s="69"/>
      <c r="HP184" s="69"/>
      <c r="HQ184" s="69"/>
      <c r="HR184" s="69"/>
      <c r="HS184" s="69"/>
      <c r="HT184" s="69"/>
      <c r="HU184" s="69"/>
      <c r="HV184" s="69"/>
      <c r="HW184" s="69"/>
      <c r="HX184" s="69"/>
      <c r="HY184" s="69"/>
      <c r="HZ184" s="69"/>
      <c r="IA184" s="69"/>
      <c r="IB184" s="69"/>
      <c r="IC184" s="69"/>
      <c r="ID184" s="69"/>
      <c r="IE184" s="69"/>
    </row>
    <row r="185" spans="1:239" x14ac:dyDescent="0.25">
      <c r="A185" s="25"/>
      <c r="B185" s="3" t="s">
        <v>219</v>
      </c>
      <c r="C185" s="1" t="s">
        <v>52</v>
      </c>
      <c r="D185" s="86">
        <v>1</v>
      </c>
      <c r="E185" s="26"/>
      <c r="F185" s="26">
        <f t="shared" si="5"/>
        <v>0</v>
      </c>
      <c r="G185" s="69"/>
      <c r="H185" s="69"/>
      <c r="I185" s="69"/>
      <c r="J185" s="69"/>
      <c r="K185" s="69"/>
      <c r="L185" s="69"/>
      <c r="M185" s="69"/>
      <c r="N185" s="69"/>
      <c r="O185" s="69"/>
      <c r="P185" s="69"/>
      <c r="Q185" s="69"/>
      <c r="R185" s="69"/>
      <c r="S185" s="69"/>
      <c r="T185" s="69"/>
      <c r="U185" s="69"/>
      <c r="V185" s="69"/>
      <c r="W185" s="69"/>
      <c r="X185" s="69"/>
      <c r="Y185" s="69"/>
      <c r="Z185" s="69"/>
      <c r="AA185" s="69"/>
      <c r="AB185" s="69"/>
      <c r="AC185" s="69"/>
      <c r="AD185" s="69"/>
      <c r="AE185" s="69"/>
      <c r="AF185" s="69"/>
      <c r="AG185" s="69"/>
      <c r="AH185" s="69"/>
      <c r="AI185" s="69"/>
      <c r="AJ185" s="69"/>
      <c r="AK185" s="69"/>
      <c r="AL185" s="69"/>
      <c r="AM185" s="69"/>
      <c r="AN185" s="69"/>
      <c r="AO185" s="69"/>
      <c r="AP185" s="69"/>
      <c r="AQ185" s="69"/>
      <c r="AR185" s="69"/>
      <c r="AS185" s="69"/>
      <c r="AT185" s="69"/>
      <c r="AU185" s="69"/>
      <c r="AV185" s="69"/>
      <c r="AW185" s="69"/>
      <c r="AX185" s="69"/>
      <c r="AY185" s="69"/>
      <c r="AZ185" s="69"/>
      <c r="BA185" s="69"/>
      <c r="BB185" s="69"/>
      <c r="BC185" s="69"/>
      <c r="BD185" s="69"/>
      <c r="BE185" s="69"/>
      <c r="BF185" s="69"/>
      <c r="BG185" s="69"/>
      <c r="BH185" s="69"/>
      <c r="BI185" s="69"/>
      <c r="BJ185" s="69"/>
      <c r="BK185" s="69"/>
      <c r="BL185" s="69"/>
      <c r="BM185" s="69"/>
      <c r="BN185" s="69"/>
      <c r="BO185" s="69"/>
      <c r="BP185" s="69"/>
      <c r="BQ185" s="69"/>
      <c r="BR185" s="69"/>
      <c r="BS185" s="69"/>
      <c r="BT185" s="69"/>
      <c r="BU185" s="69"/>
      <c r="BV185" s="69"/>
      <c r="BW185" s="69"/>
      <c r="BX185" s="69"/>
      <c r="BY185" s="69"/>
      <c r="BZ185" s="69"/>
      <c r="CA185" s="69"/>
      <c r="CB185" s="69"/>
      <c r="CC185" s="69"/>
      <c r="CD185" s="69"/>
      <c r="CE185" s="69"/>
      <c r="CF185" s="69"/>
      <c r="CG185" s="69"/>
      <c r="CH185" s="69"/>
      <c r="CI185" s="69"/>
      <c r="CJ185" s="69"/>
      <c r="CK185" s="69"/>
      <c r="CL185" s="69"/>
      <c r="CM185" s="69"/>
      <c r="CN185" s="69"/>
      <c r="CO185" s="69"/>
      <c r="CP185" s="69"/>
      <c r="CQ185" s="69"/>
      <c r="CR185" s="69"/>
      <c r="CS185" s="69"/>
      <c r="CT185" s="69"/>
      <c r="CU185" s="69"/>
      <c r="CV185" s="69"/>
      <c r="CW185" s="69"/>
      <c r="CX185" s="69"/>
      <c r="CY185" s="69"/>
      <c r="CZ185" s="69"/>
      <c r="DA185" s="69"/>
      <c r="DB185" s="69"/>
      <c r="DC185" s="69"/>
      <c r="DD185" s="69"/>
      <c r="DE185" s="69"/>
      <c r="DF185" s="69"/>
      <c r="DG185" s="69"/>
      <c r="DH185" s="69"/>
      <c r="DI185" s="69"/>
      <c r="DJ185" s="69"/>
      <c r="DK185" s="69"/>
      <c r="DL185" s="69"/>
      <c r="DM185" s="69"/>
      <c r="DN185" s="69"/>
      <c r="DO185" s="69"/>
      <c r="DP185" s="69"/>
      <c r="DQ185" s="69"/>
      <c r="DR185" s="69"/>
      <c r="DS185" s="69"/>
      <c r="DT185" s="69"/>
      <c r="DU185" s="69"/>
      <c r="DV185" s="69"/>
      <c r="DW185" s="69"/>
      <c r="DX185" s="69"/>
      <c r="DY185" s="69"/>
      <c r="DZ185" s="69"/>
      <c r="EA185" s="69"/>
      <c r="EB185" s="69"/>
      <c r="EC185" s="69"/>
      <c r="ED185" s="69"/>
      <c r="EE185" s="69"/>
      <c r="EF185" s="69"/>
      <c r="EG185" s="69"/>
      <c r="EH185" s="69"/>
      <c r="EI185" s="69"/>
      <c r="EJ185" s="69"/>
      <c r="EK185" s="69"/>
      <c r="EL185" s="69"/>
      <c r="EM185" s="69"/>
      <c r="EN185" s="69"/>
      <c r="EO185" s="69"/>
      <c r="EP185" s="69"/>
      <c r="EQ185" s="69"/>
      <c r="ER185" s="69"/>
      <c r="ES185" s="69"/>
      <c r="ET185" s="69"/>
      <c r="EU185" s="69"/>
      <c r="EV185" s="69"/>
      <c r="EW185" s="69"/>
      <c r="EX185" s="69"/>
      <c r="EY185" s="69"/>
      <c r="EZ185" s="69"/>
      <c r="FA185" s="69"/>
      <c r="FB185" s="69"/>
      <c r="FC185" s="69"/>
      <c r="FD185" s="69"/>
      <c r="FE185" s="69"/>
      <c r="FF185" s="69"/>
      <c r="FG185" s="69"/>
      <c r="FH185" s="69"/>
      <c r="FI185" s="69"/>
      <c r="FJ185" s="69"/>
      <c r="FK185" s="69"/>
      <c r="FL185" s="69"/>
      <c r="FM185" s="69"/>
      <c r="FN185" s="69"/>
      <c r="FO185" s="69"/>
      <c r="FP185" s="69"/>
      <c r="FQ185" s="69"/>
      <c r="FR185" s="69"/>
      <c r="FS185" s="69"/>
      <c r="FT185" s="69"/>
      <c r="FU185" s="69"/>
      <c r="FV185" s="69"/>
      <c r="FW185" s="69"/>
      <c r="FX185" s="69"/>
      <c r="FY185" s="69"/>
      <c r="FZ185" s="69"/>
      <c r="GA185" s="69"/>
      <c r="GB185" s="69"/>
      <c r="GC185" s="69"/>
      <c r="GD185" s="69"/>
      <c r="GE185" s="69"/>
      <c r="GF185" s="69"/>
      <c r="GG185" s="69"/>
      <c r="GH185" s="69"/>
      <c r="GI185" s="69"/>
      <c r="GJ185" s="69"/>
      <c r="GK185" s="69"/>
      <c r="GL185" s="69"/>
      <c r="GM185" s="69"/>
      <c r="GN185" s="69"/>
      <c r="GO185" s="69"/>
      <c r="GP185" s="69"/>
      <c r="GQ185" s="69"/>
      <c r="GR185" s="69"/>
      <c r="GS185" s="69"/>
      <c r="GT185" s="69"/>
      <c r="GU185" s="69"/>
      <c r="GV185" s="69"/>
      <c r="GW185" s="69"/>
      <c r="GX185" s="69"/>
      <c r="GY185" s="69"/>
      <c r="GZ185" s="69"/>
      <c r="HA185" s="69"/>
      <c r="HB185" s="69"/>
      <c r="HC185" s="69"/>
      <c r="HD185" s="69"/>
      <c r="HE185" s="69"/>
      <c r="HF185" s="69"/>
      <c r="HG185" s="69"/>
      <c r="HH185" s="69"/>
      <c r="HI185" s="69"/>
      <c r="HJ185" s="69"/>
      <c r="HK185" s="69"/>
      <c r="HL185" s="69"/>
      <c r="HM185" s="69"/>
      <c r="HN185" s="69"/>
      <c r="HO185" s="69"/>
      <c r="HP185" s="69"/>
      <c r="HQ185" s="69"/>
      <c r="HR185" s="69"/>
      <c r="HS185" s="69"/>
      <c r="HT185" s="69"/>
      <c r="HU185" s="69"/>
      <c r="HV185" s="69"/>
      <c r="HW185" s="69"/>
      <c r="HX185" s="69"/>
      <c r="HY185" s="69"/>
      <c r="HZ185" s="69"/>
      <c r="IA185" s="69"/>
      <c r="IB185" s="69"/>
      <c r="IC185" s="69"/>
      <c r="ID185" s="69"/>
      <c r="IE185" s="69"/>
    </row>
    <row r="186" spans="1:239" x14ac:dyDescent="0.25">
      <c r="A186" s="25"/>
      <c r="B186" s="3" t="s">
        <v>209</v>
      </c>
      <c r="C186" s="1" t="s">
        <v>52</v>
      </c>
      <c r="D186" s="86">
        <v>1</v>
      </c>
      <c r="E186" s="26"/>
      <c r="F186" s="26">
        <f t="shared" si="5"/>
        <v>0</v>
      </c>
      <c r="G186" s="69"/>
      <c r="H186" s="69"/>
      <c r="I186" s="69"/>
      <c r="J186" s="69"/>
      <c r="K186" s="69"/>
      <c r="L186" s="69"/>
      <c r="M186" s="69"/>
      <c r="N186" s="69"/>
      <c r="O186" s="69"/>
      <c r="P186" s="69"/>
      <c r="Q186" s="69"/>
      <c r="R186" s="69"/>
      <c r="S186" s="69"/>
      <c r="T186" s="69"/>
      <c r="U186" s="69"/>
      <c r="V186" s="69"/>
      <c r="W186" s="69"/>
      <c r="X186" s="69"/>
      <c r="Y186" s="69"/>
      <c r="Z186" s="69"/>
      <c r="AA186" s="69"/>
      <c r="AB186" s="69"/>
      <c r="AC186" s="69"/>
      <c r="AD186" s="69"/>
      <c r="AE186" s="69"/>
      <c r="AF186" s="69"/>
      <c r="AG186" s="69"/>
      <c r="AH186" s="69"/>
      <c r="AI186" s="69"/>
      <c r="AJ186" s="69"/>
      <c r="AK186" s="69"/>
      <c r="AL186" s="69"/>
      <c r="AM186" s="69"/>
      <c r="AN186" s="69"/>
      <c r="AO186" s="69"/>
      <c r="AP186" s="69"/>
      <c r="AQ186" s="69"/>
      <c r="AR186" s="69"/>
      <c r="AS186" s="69"/>
      <c r="AT186" s="69"/>
      <c r="AU186" s="69"/>
      <c r="AV186" s="69"/>
      <c r="AW186" s="69"/>
      <c r="AX186" s="69"/>
      <c r="AY186" s="69"/>
      <c r="AZ186" s="69"/>
      <c r="BA186" s="69"/>
      <c r="BB186" s="69"/>
      <c r="BC186" s="69"/>
      <c r="BD186" s="69"/>
      <c r="BE186" s="69"/>
      <c r="BF186" s="69"/>
      <c r="BG186" s="69"/>
      <c r="BH186" s="69"/>
      <c r="BI186" s="69"/>
      <c r="BJ186" s="69"/>
      <c r="BK186" s="69"/>
      <c r="BL186" s="69"/>
      <c r="BM186" s="69"/>
      <c r="BN186" s="69"/>
      <c r="BO186" s="69"/>
      <c r="BP186" s="69"/>
      <c r="BQ186" s="69"/>
      <c r="BR186" s="69"/>
      <c r="BS186" s="69"/>
      <c r="BT186" s="69"/>
      <c r="BU186" s="69"/>
      <c r="BV186" s="69"/>
      <c r="BW186" s="69"/>
      <c r="BX186" s="69"/>
      <c r="BY186" s="69"/>
      <c r="BZ186" s="69"/>
      <c r="CA186" s="69"/>
      <c r="CB186" s="69"/>
      <c r="CC186" s="69"/>
      <c r="CD186" s="69"/>
      <c r="CE186" s="69"/>
      <c r="CF186" s="69"/>
      <c r="CG186" s="69"/>
      <c r="CH186" s="69"/>
      <c r="CI186" s="69"/>
      <c r="CJ186" s="69"/>
      <c r="CK186" s="69"/>
      <c r="CL186" s="69"/>
      <c r="CM186" s="69"/>
      <c r="CN186" s="69"/>
      <c r="CO186" s="69"/>
      <c r="CP186" s="69"/>
      <c r="CQ186" s="69"/>
      <c r="CR186" s="69"/>
      <c r="CS186" s="69"/>
      <c r="CT186" s="69"/>
      <c r="CU186" s="69"/>
      <c r="CV186" s="69"/>
      <c r="CW186" s="69"/>
      <c r="CX186" s="69"/>
      <c r="CY186" s="69"/>
      <c r="CZ186" s="69"/>
      <c r="DA186" s="69"/>
      <c r="DB186" s="69"/>
      <c r="DC186" s="69"/>
      <c r="DD186" s="69"/>
      <c r="DE186" s="69"/>
      <c r="DF186" s="69"/>
      <c r="DG186" s="69"/>
      <c r="DH186" s="69"/>
      <c r="DI186" s="69"/>
      <c r="DJ186" s="69"/>
      <c r="DK186" s="69"/>
      <c r="DL186" s="69"/>
      <c r="DM186" s="69"/>
      <c r="DN186" s="69"/>
      <c r="DO186" s="69"/>
      <c r="DP186" s="69"/>
      <c r="DQ186" s="69"/>
      <c r="DR186" s="69"/>
      <c r="DS186" s="69"/>
      <c r="DT186" s="69"/>
      <c r="DU186" s="69"/>
      <c r="DV186" s="69"/>
      <c r="DW186" s="69"/>
      <c r="DX186" s="69"/>
      <c r="DY186" s="69"/>
      <c r="DZ186" s="69"/>
      <c r="EA186" s="69"/>
      <c r="EB186" s="69"/>
      <c r="EC186" s="69"/>
      <c r="ED186" s="69"/>
      <c r="EE186" s="69"/>
      <c r="EF186" s="69"/>
      <c r="EG186" s="69"/>
      <c r="EH186" s="69"/>
      <c r="EI186" s="69"/>
      <c r="EJ186" s="69"/>
      <c r="EK186" s="69"/>
      <c r="EL186" s="69"/>
      <c r="EM186" s="69"/>
      <c r="EN186" s="69"/>
      <c r="EO186" s="69"/>
      <c r="EP186" s="69"/>
      <c r="EQ186" s="69"/>
      <c r="ER186" s="69"/>
      <c r="ES186" s="69"/>
      <c r="ET186" s="69"/>
      <c r="EU186" s="69"/>
      <c r="EV186" s="69"/>
      <c r="EW186" s="69"/>
      <c r="EX186" s="69"/>
      <c r="EY186" s="69"/>
      <c r="EZ186" s="69"/>
      <c r="FA186" s="69"/>
      <c r="FB186" s="69"/>
      <c r="FC186" s="69"/>
      <c r="FD186" s="69"/>
      <c r="FE186" s="69"/>
      <c r="FF186" s="69"/>
      <c r="FG186" s="69"/>
      <c r="FH186" s="69"/>
      <c r="FI186" s="69"/>
      <c r="FJ186" s="69"/>
      <c r="FK186" s="69"/>
      <c r="FL186" s="69"/>
      <c r="FM186" s="69"/>
      <c r="FN186" s="69"/>
      <c r="FO186" s="69"/>
      <c r="FP186" s="69"/>
      <c r="FQ186" s="69"/>
      <c r="FR186" s="69"/>
      <c r="FS186" s="69"/>
      <c r="FT186" s="69"/>
      <c r="FU186" s="69"/>
      <c r="FV186" s="69"/>
      <c r="FW186" s="69"/>
      <c r="FX186" s="69"/>
      <c r="FY186" s="69"/>
      <c r="FZ186" s="69"/>
      <c r="GA186" s="69"/>
      <c r="GB186" s="69"/>
      <c r="GC186" s="69"/>
      <c r="GD186" s="69"/>
      <c r="GE186" s="69"/>
      <c r="GF186" s="69"/>
      <c r="GG186" s="69"/>
      <c r="GH186" s="69"/>
      <c r="GI186" s="69"/>
      <c r="GJ186" s="69"/>
      <c r="GK186" s="69"/>
      <c r="GL186" s="69"/>
      <c r="GM186" s="69"/>
      <c r="GN186" s="69"/>
      <c r="GO186" s="69"/>
      <c r="GP186" s="69"/>
      <c r="GQ186" s="69"/>
      <c r="GR186" s="69"/>
      <c r="GS186" s="69"/>
      <c r="GT186" s="69"/>
      <c r="GU186" s="69"/>
      <c r="GV186" s="69"/>
      <c r="GW186" s="69"/>
      <c r="GX186" s="69"/>
      <c r="GY186" s="69"/>
      <c r="GZ186" s="69"/>
      <c r="HA186" s="69"/>
      <c r="HB186" s="69"/>
      <c r="HC186" s="69"/>
      <c r="HD186" s="69"/>
      <c r="HE186" s="69"/>
      <c r="HF186" s="69"/>
      <c r="HG186" s="69"/>
      <c r="HH186" s="69"/>
      <c r="HI186" s="69"/>
      <c r="HJ186" s="69"/>
      <c r="HK186" s="69"/>
      <c r="HL186" s="69"/>
      <c r="HM186" s="69"/>
      <c r="HN186" s="69"/>
      <c r="HO186" s="69"/>
      <c r="HP186" s="69"/>
      <c r="HQ186" s="69"/>
      <c r="HR186" s="69"/>
      <c r="HS186" s="69"/>
      <c r="HT186" s="69"/>
      <c r="HU186" s="69"/>
      <c r="HV186" s="69"/>
      <c r="HW186" s="69"/>
      <c r="HX186" s="69"/>
      <c r="HY186" s="69"/>
      <c r="HZ186" s="69"/>
      <c r="IA186" s="69"/>
      <c r="IB186" s="69"/>
      <c r="IC186" s="69"/>
      <c r="ID186" s="69"/>
      <c r="IE186" s="69"/>
    </row>
    <row r="187" spans="1:239" x14ac:dyDescent="0.25">
      <c r="A187" s="25"/>
      <c r="B187" s="3" t="s">
        <v>210</v>
      </c>
      <c r="C187" s="1" t="s">
        <v>52</v>
      </c>
      <c r="D187" s="86">
        <v>1</v>
      </c>
      <c r="E187" s="26"/>
      <c r="F187" s="26">
        <f t="shared" si="5"/>
        <v>0</v>
      </c>
      <c r="G187" s="69"/>
      <c r="H187" s="69"/>
      <c r="I187" s="69"/>
      <c r="J187" s="69"/>
      <c r="K187" s="69"/>
      <c r="L187" s="69"/>
      <c r="M187" s="69"/>
      <c r="N187" s="69"/>
      <c r="O187" s="69"/>
      <c r="P187" s="69"/>
      <c r="Q187" s="69"/>
      <c r="R187" s="69"/>
      <c r="S187" s="69"/>
      <c r="T187" s="69"/>
      <c r="U187" s="69"/>
      <c r="V187" s="69"/>
      <c r="W187" s="69"/>
      <c r="X187" s="69"/>
      <c r="Y187" s="69"/>
      <c r="Z187" s="69"/>
      <c r="AA187" s="69"/>
      <c r="AB187" s="69"/>
      <c r="AC187" s="69"/>
      <c r="AD187" s="69"/>
      <c r="AE187" s="69"/>
      <c r="AF187" s="69"/>
      <c r="AG187" s="69"/>
      <c r="AH187" s="69"/>
      <c r="AI187" s="69"/>
      <c r="AJ187" s="69"/>
      <c r="AK187" s="69"/>
      <c r="AL187" s="69"/>
      <c r="AM187" s="69"/>
      <c r="AN187" s="69"/>
      <c r="AO187" s="69"/>
      <c r="AP187" s="69"/>
      <c r="AQ187" s="69"/>
      <c r="AR187" s="69"/>
      <c r="AS187" s="69"/>
      <c r="AT187" s="69"/>
      <c r="AU187" s="69"/>
      <c r="AV187" s="69"/>
      <c r="AW187" s="69"/>
      <c r="AX187" s="69"/>
      <c r="AY187" s="69"/>
      <c r="AZ187" s="69"/>
      <c r="BA187" s="69"/>
      <c r="BB187" s="69"/>
      <c r="BC187" s="69"/>
      <c r="BD187" s="69"/>
      <c r="BE187" s="69"/>
      <c r="BF187" s="69"/>
      <c r="BG187" s="69"/>
      <c r="BH187" s="69"/>
      <c r="BI187" s="69"/>
      <c r="BJ187" s="69"/>
      <c r="BK187" s="69"/>
      <c r="BL187" s="69"/>
      <c r="BM187" s="69"/>
      <c r="BN187" s="69"/>
      <c r="BO187" s="69"/>
      <c r="BP187" s="69"/>
      <c r="BQ187" s="69"/>
      <c r="BR187" s="69"/>
      <c r="BS187" s="69"/>
      <c r="BT187" s="69"/>
      <c r="BU187" s="69"/>
      <c r="BV187" s="69"/>
      <c r="BW187" s="69"/>
      <c r="BX187" s="69"/>
      <c r="BY187" s="69"/>
      <c r="BZ187" s="69"/>
      <c r="CA187" s="69"/>
      <c r="CB187" s="69"/>
      <c r="CC187" s="69"/>
      <c r="CD187" s="69"/>
      <c r="CE187" s="69"/>
      <c r="CF187" s="69"/>
      <c r="CG187" s="69"/>
      <c r="CH187" s="69"/>
      <c r="CI187" s="69"/>
      <c r="CJ187" s="69"/>
      <c r="CK187" s="69"/>
      <c r="CL187" s="69"/>
      <c r="CM187" s="69"/>
      <c r="CN187" s="69"/>
      <c r="CO187" s="69"/>
      <c r="CP187" s="69"/>
      <c r="CQ187" s="69"/>
      <c r="CR187" s="69"/>
      <c r="CS187" s="69"/>
      <c r="CT187" s="69"/>
      <c r="CU187" s="69"/>
      <c r="CV187" s="69"/>
      <c r="CW187" s="69"/>
      <c r="CX187" s="69"/>
      <c r="CY187" s="69"/>
      <c r="CZ187" s="69"/>
      <c r="DA187" s="69"/>
      <c r="DB187" s="69"/>
      <c r="DC187" s="69"/>
      <c r="DD187" s="69"/>
      <c r="DE187" s="69"/>
      <c r="DF187" s="69"/>
      <c r="DG187" s="69"/>
      <c r="DH187" s="69"/>
      <c r="DI187" s="69"/>
      <c r="DJ187" s="69"/>
      <c r="DK187" s="69"/>
      <c r="DL187" s="69"/>
      <c r="DM187" s="69"/>
      <c r="DN187" s="69"/>
      <c r="DO187" s="69"/>
      <c r="DP187" s="69"/>
      <c r="DQ187" s="69"/>
      <c r="DR187" s="69"/>
      <c r="DS187" s="69"/>
      <c r="DT187" s="69"/>
      <c r="DU187" s="69"/>
      <c r="DV187" s="69"/>
      <c r="DW187" s="69"/>
      <c r="DX187" s="69"/>
      <c r="DY187" s="69"/>
      <c r="DZ187" s="69"/>
      <c r="EA187" s="69"/>
      <c r="EB187" s="69"/>
      <c r="EC187" s="69"/>
      <c r="ED187" s="69"/>
      <c r="EE187" s="69"/>
      <c r="EF187" s="69"/>
      <c r="EG187" s="69"/>
      <c r="EH187" s="69"/>
      <c r="EI187" s="69"/>
      <c r="EJ187" s="69"/>
      <c r="EK187" s="69"/>
      <c r="EL187" s="69"/>
      <c r="EM187" s="69"/>
      <c r="EN187" s="69"/>
      <c r="EO187" s="69"/>
      <c r="EP187" s="69"/>
      <c r="EQ187" s="69"/>
      <c r="ER187" s="69"/>
      <c r="ES187" s="69"/>
      <c r="ET187" s="69"/>
      <c r="EU187" s="69"/>
      <c r="EV187" s="69"/>
      <c r="EW187" s="69"/>
      <c r="EX187" s="69"/>
      <c r="EY187" s="69"/>
      <c r="EZ187" s="69"/>
      <c r="FA187" s="69"/>
      <c r="FB187" s="69"/>
      <c r="FC187" s="69"/>
      <c r="FD187" s="69"/>
      <c r="FE187" s="69"/>
      <c r="FF187" s="69"/>
      <c r="FG187" s="69"/>
      <c r="FH187" s="69"/>
      <c r="FI187" s="69"/>
      <c r="FJ187" s="69"/>
      <c r="FK187" s="69"/>
      <c r="FL187" s="69"/>
      <c r="FM187" s="69"/>
      <c r="FN187" s="69"/>
      <c r="FO187" s="69"/>
      <c r="FP187" s="69"/>
      <c r="FQ187" s="69"/>
      <c r="FR187" s="69"/>
      <c r="FS187" s="69"/>
      <c r="FT187" s="69"/>
      <c r="FU187" s="69"/>
      <c r="FV187" s="69"/>
      <c r="FW187" s="69"/>
      <c r="FX187" s="69"/>
      <c r="FY187" s="69"/>
      <c r="FZ187" s="69"/>
      <c r="GA187" s="69"/>
      <c r="GB187" s="69"/>
      <c r="GC187" s="69"/>
      <c r="GD187" s="69"/>
      <c r="GE187" s="69"/>
      <c r="GF187" s="69"/>
      <c r="GG187" s="69"/>
      <c r="GH187" s="69"/>
      <c r="GI187" s="69"/>
      <c r="GJ187" s="69"/>
      <c r="GK187" s="69"/>
      <c r="GL187" s="69"/>
      <c r="GM187" s="69"/>
      <c r="GN187" s="69"/>
      <c r="GO187" s="69"/>
      <c r="GP187" s="69"/>
      <c r="GQ187" s="69"/>
      <c r="GR187" s="69"/>
      <c r="GS187" s="69"/>
      <c r="GT187" s="69"/>
      <c r="GU187" s="69"/>
      <c r="GV187" s="69"/>
      <c r="GW187" s="69"/>
      <c r="GX187" s="69"/>
      <c r="GY187" s="69"/>
      <c r="GZ187" s="69"/>
      <c r="HA187" s="69"/>
      <c r="HB187" s="69"/>
      <c r="HC187" s="69"/>
      <c r="HD187" s="69"/>
      <c r="HE187" s="69"/>
      <c r="HF187" s="69"/>
      <c r="HG187" s="69"/>
      <c r="HH187" s="69"/>
      <c r="HI187" s="69"/>
      <c r="HJ187" s="69"/>
      <c r="HK187" s="69"/>
      <c r="HL187" s="69"/>
      <c r="HM187" s="69"/>
      <c r="HN187" s="69"/>
      <c r="HO187" s="69"/>
      <c r="HP187" s="69"/>
      <c r="HQ187" s="69"/>
      <c r="HR187" s="69"/>
      <c r="HS187" s="69"/>
      <c r="HT187" s="69"/>
      <c r="HU187" s="69"/>
      <c r="HV187" s="69"/>
      <c r="HW187" s="69"/>
      <c r="HX187" s="69"/>
      <c r="HY187" s="69"/>
      <c r="HZ187" s="69"/>
      <c r="IA187" s="69"/>
      <c r="IB187" s="69"/>
      <c r="IC187" s="69"/>
      <c r="ID187" s="69"/>
      <c r="IE187" s="69"/>
    </row>
    <row r="188" spans="1:239" x14ac:dyDescent="0.25">
      <c r="A188" s="25"/>
      <c r="B188" s="3" t="s">
        <v>211</v>
      </c>
      <c r="C188" s="1" t="s">
        <v>52</v>
      </c>
      <c r="D188" s="86">
        <v>91</v>
      </c>
      <c r="E188" s="26"/>
      <c r="F188" s="26">
        <f t="shared" si="5"/>
        <v>0</v>
      </c>
      <c r="G188" s="69"/>
      <c r="H188" s="69"/>
      <c r="I188" s="69"/>
      <c r="J188" s="69"/>
      <c r="K188" s="69"/>
      <c r="L188" s="69"/>
      <c r="M188" s="69"/>
      <c r="N188" s="69"/>
      <c r="O188" s="69"/>
      <c r="P188" s="69"/>
      <c r="Q188" s="69"/>
      <c r="R188" s="69"/>
      <c r="S188" s="69"/>
      <c r="T188" s="69"/>
      <c r="U188" s="69"/>
      <c r="V188" s="69"/>
      <c r="W188" s="69"/>
      <c r="X188" s="69"/>
      <c r="Y188" s="69"/>
      <c r="Z188" s="69"/>
      <c r="AA188" s="69"/>
      <c r="AB188" s="69"/>
      <c r="AC188" s="69"/>
      <c r="AD188" s="69"/>
      <c r="AE188" s="69"/>
      <c r="AF188" s="69"/>
      <c r="AG188" s="69"/>
      <c r="AH188" s="69"/>
      <c r="AI188" s="69"/>
      <c r="AJ188" s="69"/>
      <c r="AK188" s="69"/>
      <c r="AL188" s="69"/>
      <c r="AM188" s="69"/>
      <c r="AN188" s="69"/>
      <c r="AO188" s="69"/>
      <c r="AP188" s="69"/>
      <c r="AQ188" s="69"/>
      <c r="AR188" s="69"/>
      <c r="AS188" s="69"/>
      <c r="AT188" s="69"/>
      <c r="AU188" s="69"/>
      <c r="AV188" s="69"/>
      <c r="AW188" s="69"/>
      <c r="AX188" s="69"/>
      <c r="AY188" s="69"/>
      <c r="AZ188" s="69"/>
      <c r="BA188" s="69"/>
      <c r="BB188" s="69"/>
      <c r="BC188" s="69"/>
      <c r="BD188" s="69"/>
      <c r="BE188" s="69"/>
      <c r="BF188" s="69"/>
      <c r="BG188" s="69"/>
      <c r="BH188" s="69"/>
      <c r="BI188" s="69"/>
      <c r="BJ188" s="69"/>
      <c r="BK188" s="69"/>
      <c r="BL188" s="69"/>
      <c r="BM188" s="69"/>
      <c r="BN188" s="69"/>
      <c r="BO188" s="69"/>
      <c r="BP188" s="69"/>
      <c r="BQ188" s="69"/>
      <c r="BR188" s="69"/>
      <c r="BS188" s="69"/>
      <c r="BT188" s="69"/>
      <c r="BU188" s="69"/>
      <c r="BV188" s="69"/>
      <c r="BW188" s="69"/>
      <c r="BX188" s="69"/>
      <c r="BY188" s="69"/>
      <c r="BZ188" s="69"/>
      <c r="CA188" s="69"/>
      <c r="CB188" s="69"/>
      <c r="CC188" s="69"/>
      <c r="CD188" s="69"/>
      <c r="CE188" s="69"/>
      <c r="CF188" s="69"/>
      <c r="CG188" s="69"/>
      <c r="CH188" s="69"/>
      <c r="CI188" s="69"/>
      <c r="CJ188" s="69"/>
      <c r="CK188" s="69"/>
      <c r="CL188" s="69"/>
      <c r="CM188" s="69"/>
      <c r="CN188" s="69"/>
      <c r="CO188" s="69"/>
      <c r="CP188" s="69"/>
      <c r="CQ188" s="69"/>
      <c r="CR188" s="69"/>
      <c r="CS188" s="69"/>
      <c r="CT188" s="69"/>
      <c r="CU188" s="69"/>
      <c r="CV188" s="69"/>
      <c r="CW188" s="69"/>
      <c r="CX188" s="69"/>
      <c r="CY188" s="69"/>
      <c r="CZ188" s="69"/>
      <c r="DA188" s="69"/>
      <c r="DB188" s="69"/>
      <c r="DC188" s="69"/>
      <c r="DD188" s="69"/>
      <c r="DE188" s="69"/>
      <c r="DF188" s="69"/>
      <c r="DG188" s="69"/>
      <c r="DH188" s="69"/>
      <c r="DI188" s="69"/>
      <c r="DJ188" s="69"/>
      <c r="DK188" s="69"/>
      <c r="DL188" s="69"/>
      <c r="DM188" s="69"/>
      <c r="DN188" s="69"/>
      <c r="DO188" s="69"/>
      <c r="DP188" s="69"/>
      <c r="DQ188" s="69"/>
      <c r="DR188" s="69"/>
      <c r="DS188" s="69"/>
      <c r="DT188" s="69"/>
      <c r="DU188" s="69"/>
      <c r="DV188" s="69"/>
      <c r="DW188" s="69"/>
      <c r="DX188" s="69"/>
      <c r="DY188" s="69"/>
      <c r="DZ188" s="69"/>
      <c r="EA188" s="69"/>
      <c r="EB188" s="69"/>
      <c r="EC188" s="69"/>
      <c r="ED188" s="69"/>
      <c r="EE188" s="69"/>
      <c r="EF188" s="69"/>
      <c r="EG188" s="69"/>
      <c r="EH188" s="69"/>
      <c r="EI188" s="69"/>
      <c r="EJ188" s="69"/>
      <c r="EK188" s="69"/>
      <c r="EL188" s="69"/>
      <c r="EM188" s="69"/>
      <c r="EN188" s="69"/>
      <c r="EO188" s="69"/>
      <c r="EP188" s="69"/>
      <c r="EQ188" s="69"/>
      <c r="ER188" s="69"/>
      <c r="ES188" s="69"/>
      <c r="ET188" s="69"/>
      <c r="EU188" s="69"/>
      <c r="EV188" s="69"/>
      <c r="EW188" s="69"/>
      <c r="EX188" s="69"/>
      <c r="EY188" s="69"/>
      <c r="EZ188" s="69"/>
      <c r="FA188" s="69"/>
      <c r="FB188" s="69"/>
      <c r="FC188" s="69"/>
      <c r="FD188" s="69"/>
      <c r="FE188" s="69"/>
      <c r="FF188" s="69"/>
      <c r="FG188" s="69"/>
      <c r="FH188" s="69"/>
      <c r="FI188" s="69"/>
      <c r="FJ188" s="69"/>
      <c r="FK188" s="69"/>
      <c r="FL188" s="69"/>
      <c r="FM188" s="69"/>
      <c r="FN188" s="69"/>
      <c r="FO188" s="69"/>
      <c r="FP188" s="69"/>
      <c r="FQ188" s="69"/>
      <c r="FR188" s="69"/>
      <c r="FS188" s="69"/>
      <c r="FT188" s="69"/>
      <c r="FU188" s="69"/>
      <c r="FV188" s="69"/>
      <c r="FW188" s="69"/>
      <c r="FX188" s="69"/>
      <c r="FY188" s="69"/>
      <c r="FZ188" s="69"/>
      <c r="GA188" s="69"/>
      <c r="GB188" s="69"/>
      <c r="GC188" s="69"/>
      <c r="GD188" s="69"/>
      <c r="GE188" s="69"/>
      <c r="GF188" s="69"/>
      <c r="GG188" s="69"/>
      <c r="GH188" s="69"/>
      <c r="GI188" s="69"/>
      <c r="GJ188" s="69"/>
      <c r="GK188" s="69"/>
      <c r="GL188" s="69"/>
      <c r="GM188" s="69"/>
      <c r="GN188" s="69"/>
      <c r="GO188" s="69"/>
      <c r="GP188" s="69"/>
      <c r="GQ188" s="69"/>
      <c r="GR188" s="69"/>
      <c r="GS188" s="69"/>
      <c r="GT188" s="69"/>
      <c r="GU188" s="69"/>
      <c r="GV188" s="69"/>
      <c r="GW188" s="69"/>
      <c r="GX188" s="69"/>
      <c r="GY188" s="69"/>
      <c r="GZ188" s="69"/>
      <c r="HA188" s="69"/>
      <c r="HB188" s="69"/>
      <c r="HC188" s="69"/>
      <c r="HD188" s="69"/>
      <c r="HE188" s="69"/>
      <c r="HF188" s="69"/>
      <c r="HG188" s="69"/>
      <c r="HH188" s="69"/>
      <c r="HI188" s="69"/>
      <c r="HJ188" s="69"/>
      <c r="HK188" s="69"/>
      <c r="HL188" s="69"/>
      <c r="HM188" s="69"/>
      <c r="HN188" s="69"/>
      <c r="HO188" s="69"/>
      <c r="HP188" s="69"/>
      <c r="HQ188" s="69"/>
      <c r="HR188" s="69"/>
      <c r="HS188" s="69"/>
      <c r="HT188" s="69"/>
      <c r="HU188" s="69"/>
      <c r="HV188" s="69"/>
      <c r="HW188" s="69"/>
      <c r="HX188" s="69"/>
      <c r="HY188" s="69"/>
      <c r="HZ188" s="69"/>
      <c r="IA188" s="69"/>
      <c r="IB188" s="69"/>
      <c r="IC188" s="69"/>
      <c r="ID188" s="69"/>
      <c r="IE188" s="69"/>
    </row>
    <row r="189" spans="1:239" x14ac:dyDescent="0.25">
      <c r="A189" s="25"/>
      <c r="B189" s="3" t="s">
        <v>101</v>
      </c>
      <c r="C189" s="1" t="s">
        <v>52</v>
      </c>
      <c r="D189" s="86">
        <v>6</v>
      </c>
      <c r="E189" s="26"/>
      <c r="F189" s="26">
        <f t="shared" si="5"/>
        <v>0</v>
      </c>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c r="AP189" s="69"/>
      <c r="AQ189" s="69"/>
      <c r="AR189" s="69"/>
      <c r="AS189" s="69"/>
      <c r="AT189" s="69"/>
      <c r="AU189" s="69"/>
      <c r="AV189" s="69"/>
      <c r="AW189" s="69"/>
      <c r="AX189" s="69"/>
      <c r="AY189" s="69"/>
      <c r="AZ189" s="69"/>
      <c r="BA189" s="69"/>
      <c r="BB189" s="69"/>
      <c r="BC189" s="69"/>
      <c r="BD189" s="69"/>
      <c r="BE189" s="69"/>
      <c r="BF189" s="69"/>
      <c r="BG189" s="69"/>
      <c r="BH189" s="69"/>
      <c r="BI189" s="69"/>
      <c r="BJ189" s="69"/>
      <c r="BK189" s="69"/>
      <c r="BL189" s="69"/>
      <c r="BM189" s="69"/>
      <c r="BN189" s="69"/>
      <c r="BO189" s="69"/>
      <c r="BP189" s="69"/>
      <c r="BQ189" s="69"/>
      <c r="BR189" s="69"/>
      <c r="BS189" s="69"/>
      <c r="BT189" s="69"/>
      <c r="BU189" s="69"/>
      <c r="BV189" s="69"/>
      <c r="BW189" s="69"/>
      <c r="BX189" s="69"/>
      <c r="BY189" s="69"/>
      <c r="BZ189" s="69"/>
      <c r="CA189" s="69"/>
      <c r="CB189" s="69"/>
      <c r="CC189" s="69"/>
      <c r="CD189" s="69"/>
      <c r="CE189" s="69"/>
      <c r="CF189" s="69"/>
      <c r="CG189" s="69"/>
      <c r="CH189" s="69"/>
      <c r="CI189" s="69"/>
      <c r="CJ189" s="69"/>
      <c r="CK189" s="69"/>
      <c r="CL189" s="69"/>
      <c r="CM189" s="69"/>
      <c r="CN189" s="69"/>
      <c r="CO189" s="69"/>
      <c r="CP189" s="69"/>
      <c r="CQ189" s="69"/>
      <c r="CR189" s="69"/>
      <c r="CS189" s="69"/>
      <c r="CT189" s="69"/>
      <c r="CU189" s="69"/>
      <c r="CV189" s="69"/>
      <c r="CW189" s="69"/>
      <c r="CX189" s="69"/>
      <c r="CY189" s="69"/>
      <c r="CZ189" s="69"/>
      <c r="DA189" s="69"/>
      <c r="DB189" s="69"/>
      <c r="DC189" s="69"/>
      <c r="DD189" s="69"/>
      <c r="DE189" s="69"/>
      <c r="DF189" s="69"/>
      <c r="DG189" s="69"/>
      <c r="DH189" s="69"/>
      <c r="DI189" s="69"/>
      <c r="DJ189" s="69"/>
      <c r="DK189" s="69"/>
      <c r="DL189" s="69"/>
      <c r="DM189" s="69"/>
      <c r="DN189" s="69"/>
      <c r="DO189" s="69"/>
      <c r="DP189" s="69"/>
      <c r="DQ189" s="69"/>
      <c r="DR189" s="69"/>
      <c r="DS189" s="69"/>
      <c r="DT189" s="69"/>
      <c r="DU189" s="69"/>
      <c r="DV189" s="69"/>
      <c r="DW189" s="69"/>
      <c r="DX189" s="69"/>
      <c r="DY189" s="69"/>
      <c r="DZ189" s="69"/>
      <c r="EA189" s="69"/>
      <c r="EB189" s="69"/>
      <c r="EC189" s="69"/>
      <c r="ED189" s="69"/>
      <c r="EE189" s="69"/>
      <c r="EF189" s="69"/>
      <c r="EG189" s="69"/>
      <c r="EH189" s="69"/>
      <c r="EI189" s="69"/>
      <c r="EJ189" s="69"/>
      <c r="EK189" s="69"/>
      <c r="EL189" s="69"/>
      <c r="EM189" s="69"/>
      <c r="EN189" s="69"/>
      <c r="EO189" s="69"/>
      <c r="EP189" s="69"/>
      <c r="EQ189" s="69"/>
      <c r="ER189" s="69"/>
      <c r="ES189" s="69"/>
      <c r="ET189" s="69"/>
      <c r="EU189" s="69"/>
      <c r="EV189" s="69"/>
      <c r="EW189" s="69"/>
      <c r="EX189" s="69"/>
      <c r="EY189" s="69"/>
      <c r="EZ189" s="69"/>
      <c r="FA189" s="69"/>
      <c r="FB189" s="69"/>
      <c r="FC189" s="69"/>
      <c r="FD189" s="69"/>
      <c r="FE189" s="69"/>
      <c r="FF189" s="69"/>
      <c r="FG189" s="69"/>
      <c r="FH189" s="69"/>
      <c r="FI189" s="69"/>
      <c r="FJ189" s="69"/>
      <c r="FK189" s="69"/>
      <c r="FL189" s="69"/>
      <c r="FM189" s="69"/>
      <c r="FN189" s="69"/>
      <c r="FO189" s="69"/>
      <c r="FP189" s="69"/>
      <c r="FQ189" s="69"/>
      <c r="FR189" s="69"/>
      <c r="FS189" s="69"/>
      <c r="FT189" s="69"/>
      <c r="FU189" s="69"/>
      <c r="FV189" s="69"/>
      <c r="FW189" s="69"/>
      <c r="FX189" s="69"/>
      <c r="FY189" s="69"/>
      <c r="FZ189" s="69"/>
      <c r="GA189" s="69"/>
      <c r="GB189" s="69"/>
      <c r="GC189" s="69"/>
      <c r="GD189" s="69"/>
      <c r="GE189" s="69"/>
      <c r="GF189" s="69"/>
      <c r="GG189" s="69"/>
      <c r="GH189" s="69"/>
      <c r="GI189" s="69"/>
      <c r="GJ189" s="69"/>
      <c r="GK189" s="69"/>
      <c r="GL189" s="69"/>
      <c r="GM189" s="69"/>
      <c r="GN189" s="69"/>
      <c r="GO189" s="69"/>
      <c r="GP189" s="69"/>
      <c r="GQ189" s="69"/>
      <c r="GR189" s="69"/>
      <c r="GS189" s="69"/>
      <c r="GT189" s="69"/>
      <c r="GU189" s="69"/>
      <c r="GV189" s="69"/>
      <c r="GW189" s="69"/>
      <c r="GX189" s="69"/>
      <c r="GY189" s="69"/>
      <c r="GZ189" s="69"/>
      <c r="HA189" s="69"/>
      <c r="HB189" s="69"/>
      <c r="HC189" s="69"/>
      <c r="HD189" s="69"/>
      <c r="HE189" s="69"/>
      <c r="HF189" s="69"/>
      <c r="HG189" s="69"/>
      <c r="HH189" s="69"/>
      <c r="HI189" s="69"/>
      <c r="HJ189" s="69"/>
      <c r="HK189" s="69"/>
      <c r="HL189" s="69"/>
      <c r="HM189" s="69"/>
      <c r="HN189" s="69"/>
      <c r="HO189" s="69"/>
      <c r="HP189" s="69"/>
      <c r="HQ189" s="69"/>
      <c r="HR189" s="69"/>
      <c r="HS189" s="69"/>
      <c r="HT189" s="69"/>
      <c r="HU189" s="69"/>
      <c r="HV189" s="69"/>
      <c r="HW189" s="69"/>
      <c r="HX189" s="69"/>
      <c r="HY189" s="69"/>
      <c r="HZ189" s="69"/>
      <c r="IA189" s="69"/>
      <c r="IB189" s="69"/>
      <c r="IC189" s="69"/>
      <c r="ID189" s="69"/>
      <c r="IE189" s="69"/>
    </row>
    <row r="190" spans="1:239" x14ac:dyDescent="0.25">
      <c r="A190" s="25"/>
      <c r="B190" s="3" t="s">
        <v>212</v>
      </c>
      <c r="C190" s="1" t="s">
        <v>52</v>
      </c>
      <c r="D190" s="86">
        <v>3</v>
      </c>
      <c r="E190" s="26"/>
      <c r="F190" s="26">
        <f t="shared" si="5"/>
        <v>0</v>
      </c>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c r="AP190" s="69"/>
      <c r="AQ190" s="69"/>
      <c r="AR190" s="69"/>
      <c r="AS190" s="69"/>
      <c r="AT190" s="69"/>
      <c r="AU190" s="69"/>
      <c r="AV190" s="69"/>
      <c r="AW190" s="69"/>
      <c r="AX190" s="69"/>
      <c r="AY190" s="69"/>
      <c r="AZ190" s="69"/>
      <c r="BA190" s="69"/>
      <c r="BB190" s="69"/>
      <c r="BC190" s="69"/>
      <c r="BD190" s="69"/>
      <c r="BE190" s="69"/>
      <c r="BF190" s="69"/>
      <c r="BG190" s="69"/>
      <c r="BH190" s="69"/>
      <c r="BI190" s="69"/>
      <c r="BJ190" s="69"/>
      <c r="BK190" s="69"/>
      <c r="BL190" s="69"/>
      <c r="BM190" s="69"/>
      <c r="BN190" s="69"/>
      <c r="BO190" s="69"/>
      <c r="BP190" s="69"/>
      <c r="BQ190" s="69"/>
      <c r="BR190" s="69"/>
      <c r="BS190" s="69"/>
      <c r="BT190" s="69"/>
      <c r="BU190" s="69"/>
      <c r="BV190" s="69"/>
      <c r="BW190" s="69"/>
      <c r="BX190" s="69"/>
      <c r="BY190" s="69"/>
      <c r="BZ190" s="69"/>
      <c r="CA190" s="69"/>
      <c r="CB190" s="69"/>
      <c r="CC190" s="69"/>
      <c r="CD190" s="69"/>
      <c r="CE190" s="69"/>
      <c r="CF190" s="69"/>
      <c r="CG190" s="69"/>
      <c r="CH190" s="69"/>
      <c r="CI190" s="69"/>
      <c r="CJ190" s="69"/>
      <c r="CK190" s="69"/>
      <c r="CL190" s="69"/>
      <c r="CM190" s="69"/>
      <c r="CN190" s="69"/>
      <c r="CO190" s="69"/>
      <c r="CP190" s="69"/>
      <c r="CQ190" s="69"/>
      <c r="CR190" s="69"/>
      <c r="CS190" s="69"/>
      <c r="CT190" s="69"/>
      <c r="CU190" s="69"/>
      <c r="CV190" s="69"/>
      <c r="CW190" s="69"/>
      <c r="CX190" s="69"/>
      <c r="CY190" s="69"/>
      <c r="CZ190" s="69"/>
      <c r="DA190" s="69"/>
      <c r="DB190" s="69"/>
      <c r="DC190" s="69"/>
      <c r="DD190" s="69"/>
      <c r="DE190" s="69"/>
      <c r="DF190" s="69"/>
      <c r="DG190" s="69"/>
      <c r="DH190" s="69"/>
      <c r="DI190" s="69"/>
      <c r="DJ190" s="69"/>
      <c r="DK190" s="69"/>
      <c r="DL190" s="69"/>
      <c r="DM190" s="69"/>
      <c r="DN190" s="69"/>
      <c r="DO190" s="69"/>
      <c r="DP190" s="69"/>
      <c r="DQ190" s="69"/>
      <c r="DR190" s="69"/>
      <c r="DS190" s="69"/>
      <c r="DT190" s="69"/>
      <c r="DU190" s="69"/>
      <c r="DV190" s="69"/>
      <c r="DW190" s="69"/>
      <c r="DX190" s="69"/>
      <c r="DY190" s="69"/>
      <c r="DZ190" s="69"/>
      <c r="EA190" s="69"/>
      <c r="EB190" s="69"/>
      <c r="EC190" s="69"/>
      <c r="ED190" s="69"/>
      <c r="EE190" s="69"/>
      <c r="EF190" s="69"/>
      <c r="EG190" s="69"/>
      <c r="EH190" s="69"/>
      <c r="EI190" s="69"/>
      <c r="EJ190" s="69"/>
      <c r="EK190" s="69"/>
      <c r="EL190" s="69"/>
      <c r="EM190" s="69"/>
      <c r="EN190" s="69"/>
      <c r="EO190" s="69"/>
      <c r="EP190" s="69"/>
      <c r="EQ190" s="69"/>
      <c r="ER190" s="69"/>
      <c r="ES190" s="69"/>
      <c r="ET190" s="69"/>
      <c r="EU190" s="69"/>
      <c r="EV190" s="69"/>
      <c r="EW190" s="69"/>
      <c r="EX190" s="69"/>
      <c r="EY190" s="69"/>
      <c r="EZ190" s="69"/>
      <c r="FA190" s="69"/>
      <c r="FB190" s="69"/>
      <c r="FC190" s="69"/>
      <c r="FD190" s="69"/>
      <c r="FE190" s="69"/>
      <c r="FF190" s="69"/>
      <c r="FG190" s="69"/>
      <c r="FH190" s="69"/>
      <c r="FI190" s="69"/>
      <c r="FJ190" s="69"/>
      <c r="FK190" s="69"/>
      <c r="FL190" s="69"/>
      <c r="FM190" s="69"/>
      <c r="FN190" s="69"/>
      <c r="FO190" s="69"/>
      <c r="FP190" s="69"/>
      <c r="FQ190" s="69"/>
      <c r="FR190" s="69"/>
      <c r="FS190" s="69"/>
      <c r="FT190" s="69"/>
      <c r="FU190" s="69"/>
      <c r="FV190" s="69"/>
      <c r="FW190" s="69"/>
      <c r="FX190" s="69"/>
      <c r="FY190" s="69"/>
      <c r="FZ190" s="69"/>
      <c r="GA190" s="69"/>
      <c r="GB190" s="69"/>
      <c r="GC190" s="69"/>
      <c r="GD190" s="69"/>
      <c r="GE190" s="69"/>
      <c r="GF190" s="69"/>
      <c r="GG190" s="69"/>
      <c r="GH190" s="69"/>
      <c r="GI190" s="69"/>
      <c r="GJ190" s="69"/>
      <c r="GK190" s="69"/>
      <c r="GL190" s="69"/>
      <c r="GM190" s="69"/>
      <c r="GN190" s="69"/>
      <c r="GO190" s="69"/>
      <c r="GP190" s="69"/>
      <c r="GQ190" s="69"/>
      <c r="GR190" s="69"/>
      <c r="GS190" s="69"/>
      <c r="GT190" s="69"/>
      <c r="GU190" s="69"/>
      <c r="GV190" s="69"/>
      <c r="GW190" s="69"/>
      <c r="GX190" s="69"/>
      <c r="GY190" s="69"/>
      <c r="GZ190" s="69"/>
      <c r="HA190" s="69"/>
      <c r="HB190" s="69"/>
      <c r="HC190" s="69"/>
      <c r="HD190" s="69"/>
      <c r="HE190" s="69"/>
      <c r="HF190" s="69"/>
      <c r="HG190" s="69"/>
      <c r="HH190" s="69"/>
      <c r="HI190" s="69"/>
      <c r="HJ190" s="69"/>
      <c r="HK190" s="69"/>
      <c r="HL190" s="69"/>
      <c r="HM190" s="69"/>
      <c r="HN190" s="69"/>
      <c r="HO190" s="69"/>
      <c r="HP190" s="69"/>
      <c r="HQ190" s="69"/>
      <c r="HR190" s="69"/>
      <c r="HS190" s="69"/>
      <c r="HT190" s="69"/>
      <c r="HU190" s="69"/>
      <c r="HV190" s="69"/>
      <c r="HW190" s="69"/>
      <c r="HX190" s="69"/>
      <c r="HY190" s="69"/>
      <c r="HZ190" s="69"/>
      <c r="IA190" s="69"/>
      <c r="IB190" s="69"/>
      <c r="IC190" s="69"/>
      <c r="ID190" s="69"/>
      <c r="IE190" s="69"/>
    </row>
    <row r="191" spans="1:239" x14ac:dyDescent="0.25">
      <c r="A191" s="25"/>
      <c r="B191" s="3" t="s">
        <v>213</v>
      </c>
      <c r="C191" s="1" t="s">
        <v>52</v>
      </c>
      <c r="D191" s="86">
        <v>14</v>
      </c>
      <c r="E191" s="26"/>
      <c r="F191" s="26">
        <f t="shared" si="5"/>
        <v>0</v>
      </c>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c r="AP191" s="69"/>
      <c r="AQ191" s="69"/>
      <c r="AR191" s="69"/>
      <c r="AS191" s="69"/>
      <c r="AT191" s="69"/>
      <c r="AU191" s="69"/>
      <c r="AV191" s="69"/>
      <c r="AW191" s="69"/>
      <c r="AX191" s="69"/>
      <c r="AY191" s="69"/>
      <c r="AZ191" s="69"/>
      <c r="BA191" s="69"/>
      <c r="BB191" s="69"/>
      <c r="BC191" s="69"/>
      <c r="BD191" s="69"/>
      <c r="BE191" s="69"/>
      <c r="BF191" s="69"/>
      <c r="BG191" s="69"/>
      <c r="BH191" s="69"/>
      <c r="BI191" s="69"/>
      <c r="BJ191" s="69"/>
      <c r="BK191" s="69"/>
      <c r="BL191" s="69"/>
      <c r="BM191" s="69"/>
      <c r="BN191" s="69"/>
      <c r="BO191" s="69"/>
      <c r="BP191" s="69"/>
      <c r="BQ191" s="69"/>
      <c r="BR191" s="69"/>
      <c r="BS191" s="69"/>
      <c r="BT191" s="69"/>
      <c r="BU191" s="69"/>
      <c r="BV191" s="69"/>
      <c r="BW191" s="69"/>
      <c r="BX191" s="69"/>
      <c r="BY191" s="69"/>
      <c r="BZ191" s="69"/>
      <c r="CA191" s="69"/>
      <c r="CB191" s="69"/>
      <c r="CC191" s="69"/>
      <c r="CD191" s="69"/>
      <c r="CE191" s="69"/>
      <c r="CF191" s="69"/>
      <c r="CG191" s="69"/>
      <c r="CH191" s="69"/>
      <c r="CI191" s="69"/>
      <c r="CJ191" s="69"/>
      <c r="CK191" s="69"/>
      <c r="CL191" s="69"/>
      <c r="CM191" s="69"/>
      <c r="CN191" s="69"/>
      <c r="CO191" s="69"/>
      <c r="CP191" s="69"/>
      <c r="CQ191" s="69"/>
      <c r="CR191" s="69"/>
      <c r="CS191" s="69"/>
      <c r="CT191" s="69"/>
      <c r="CU191" s="69"/>
      <c r="CV191" s="69"/>
      <c r="CW191" s="69"/>
      <c r="CX191" s="69"/>
      <c r="CY191" s="69"/>
      <c r="CZ191" s="69"/>
      <c r="DA191" s="69"/>
      <c r="DB191" s="69"/>
      <c r="DC191" s="69"/>
      <c r="DD191" s="69"/>
      <c r="DE191" s="69"/>
      <c r="DF191" s="69"/>
      <c r="DG191" s="69"/>
      <c r="DH191" s="69"/>
      <c r="DI191" s="69"/>
      <c r="DJ191" s="69"/>
      <c r="DK191" s="69"/>
      <c r="DL191" s="69"/>
      <c r="DM191" s="69"/>
      <c r="DN191" s="69"/>
      <c r="DO191" s="69"/>
      <c r="DP191" s="69"/>
      <c r="DQ191" s="69"/>
      <c r="DR191" s="69"/>
      <c r="DS191" s="69"/>
      <c r="DT191" s="69"/>
      <c r="DU191" s="69"/>
      <c r="DV191" s="69"/>
      <c r="DW191" s="69"/>
      <c r="DX191" s="69"/>
      <c r="DY191" s="69"/>
      <c r="DZ191" s="69"/>
      <c r="EA191" s="69"/>
      <c r="EB191" s="69"/>
      <c r="EC191" s="69"/>
      <c r="ED191" s="69"/>
      <c r="EE191" s="69"/>
      <c r="EF191" s="69"/>
      <c r="EG191" s="69"/>
      <c r="EH191" s="69"/>
      <c r="EI191" s="69"/>
      <c r="EJ191" s="69"/>
      <c r="EK191" s="69"/>
      <c r="EL191" s="69"/>
      <c r="EM191" s="69"/>
      <c r="EN191" s="69"/>
      <c r="EO191" s="69"/>
      <c r="EP191" s="69"/>
      <c r="EQ191" s="69"/>
      <c r="ER191" s="69"/>
      <c r="ES191" s="69"/>
      <c r="ET191" s="69"/>
      <c r="EU191" s="69"/>
      <c r="EV191" s="69"/>
      <c r="EW191" s="69"/>
      <c r="EX191" s="69"/>
      <c r="EY191" s="69"/>
      <c r="EZ191" s="69"/>
      <c r="FA191" s="69"/>
      <c r="FB191" s="69"/>
      <c r="FC191" s="69"/>
      <c r="FD191" s="69"/>
      <c r="FE191" s="69"/>
      <c r="FF191" s="69"/>
      <c r="FG191" s="69"/>
      <c r="FH191" s="69"/>
      <c r="FI191" s="69"/>
      <c r="FJ191" s="69"/>
      <c r="FK191" s="69"/>
      <c r="FL191" s="69"/>
      <c r="FM191" s="69"/>
      <c r="FN191" s="69"/>
      <c r="FO191" s="69"/>
      <c r="FP191" s="69"/>
      <c r="FQ191" s="69"/>
      <c r="FR191" s="69"/>
      <c r="FS191" s="69"/>
      <c r="FT191" s="69"/>
      <c r="FU191" s="69"/>
      <c r="FV191" s="69"/>
      <c r="FW191" s="69"/>
      <c r="FX191" s="69"/>
      <c r="FY191" s="69"/>
      <c r="FZ191" s="69"/>
      <c r="GA191" s="69"/>
      <c r="GB191" s="69"/>
      <c r="GC191" s="69"/>
      <c r="GD191" s="69"/>
      <c r="GE191" s="69"/>
      <c r="GF191" s="69"/>
      <c r="GG191" s="69"/>
      <c r="GH191" s="69"/>
      <c r="GI191" s="69"/>
      <c r="GJ191" s="69"/>
      <c r="GK191" s="69"/>
      <c r="GL191" s="69"/>
      <c r="GM191" s="69"/>
      <c r="GN191" s="69"/>
      <c r="GO191" s="69"/>
      <c r="GP191" s="69"/>
      <c r="GQ191" s="69"/>
      <c r="GR191" s="69"/>
      <c r="GS191" s="69"/>
      <c r="GT191" s="69"/>
      <c r="GU191" s="69"/>
      <c r="GV191" s="69"/>
      <c r="GW191" s="69"/>
      <c r="GX191" s="69"/>
      <c r="GY191" s="69"/>
      <c r="GZ191" s="69"/>
      <c r="HA191" s="69"/>
      <c r="HB191" s="69"/>
      <c r="HC191" s="69"/>
      <c r="HD191" s="69"/>
      <c r="HE191" s="69"/>
      <c r="HF191" s="69"/>
      <c r="HG191" s="69"/>
      <c r="HH191" s="69"/>
      <c r="HI191" s="69"/>
      <c r="HJ191" s="69"/>
      <c r="HK191" s="69"/>
      <c r="HL191" s="69"/>
      <c r="HM191" s="69"/>
      <c r="HN191" s="69"/>
      <c r="HO191" s="69"/>
      <c r="HP191" s="69"/>
      <c r="HQ191" s="69"/>
      <c r="HR191" s="69"/>
      <c r="HS191" s="69"/>
      <c r="HT191" s="69"/>
      <c r="HU191" s="69"/>
      <c r="HV191" s="69"/>
      <c r="HW191" s="69"/>
      <c r="HX191" s="69"/>
      <c r="HY191" s="69"/>
      <c r="HZ191" s="69"/>
      <c r="IA191" s="69"/>
      <c r="IB191" s="69"/>
      <c r="IC191" s="69"/>
      <c r="ID191" s="69"/>
      <c r="IE191" s="69"/>
    </row>
    <row r="192" spans="1:239" x14ac:dyDescent="0.25">
      <c r="A192" s="25"/>
      <c r="B192" s="3" t="s">
        <v>214</v>
      </c>
      <c r="C192" s="1" t="s">
        <v>52</v>
      </c>
      <c r="D192" s="86">
        <v>1</v>
      </c>
      <c r="E192" s="26"/>
      <c r="F192" s="26">
        <f t="shared" si="5"/>
        <v>0</v>
      </c>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c r="AP192" s="69"/>
      <c r="AQ192" s="69"/>
      <c r="AR192" s="69"/>
      <c r="AS192" s="69"/>
      <c r="AT192" s="69"/>
      <c r="AU192" s="69"/>
      <c r="AV192" s="69"/>
      <c r="AW192" s="69"/>
      <c r="AX192" s="69"/>
      <c r="AY192" s="69"/>
      <c r="AZ192" s="69"/>
      <c r="BA192" s="69"/>
      <c r="BB192" s="69"/>
      <c r="BC192" s="69"/>
      <c r="BD192" s="69"/>
      <c r="BE192" s="69"/>
      <c r="BF192" s="69"/>
      <c r="BG192" s="69"/>
      <c r="BH192" s="69"/>
      <c r="BI192" s="69"/>
      <c r="BJ192" s="69"/>
      <c r="BK192" s="69"/>
      <c r="BL192" s="69"/>
      <c r="BM192" s="69"/>
      <c r="BN192" s="69"/>
      <c r="BO192" s="69"/>
      <c r="BP192" s="69"/>
      <c r="BQ192" s="69"/>
      <c r="BR192" s="69"/>
      <c r="BS192" s="69"/>
      <c r="BT192" s="69"/>
      <c r="BU192" s="69"/>
      <c r="BV192" s="69"/>
      <c r="BW192" s="69"/>
      <c r="BX192" s="69"/>
      <c r="BY192" s="69"/>
      <c r="BZ192" s="69"/>
      <c r="CA192" s="69"/>
      <c r="CB192" s="69"/>
      <c r="CC192" s="69"/>
      <c r="CD192" s="69"/>
      <c r="CE192" s="69"/>
      <c r="CF192" s="69"/>
      <c r="CG192" s="69"/>
      <c r="CH192" s="69"/>
      <c r="CI192" s="69"/>
      <c r="CJ192" s="69"/>
      <c r="CK192" s="69"/>
      <c r="CL192" s="69"/>
      <c r="CM192" s="69"/>
      <c r="CN192" s="69"/>
      <c r="CO192" s="69"/>
      <c r="CP192" s="69"/>
      <c r="CQ192" s="69"/>
      <c r="CR192" s="69"/>
      <c r="CS192" s="69"/>
      <c r="CT192" s="69"/>
      <c r="CU192" s="69"/>
      <c r="CV192" s="69"/>
      <c r="CW192" s="69"/>
      <c r="CX192" s="69"/>
      <c r="CY192" s="69"/>
      <c r="CZ192" s="69"/>
      <c r="DA192" s="69"/>
      <c r="DB192" s="69"/>
      <c r="DC192" s="69"/>
      <c r="DD192" s="69"/>
      <c r="DE192" s="69"/>
      <c r="DF192" s="69"/>
      <c r="DG192" s="69"/>
      <c r="DH192" s="69"/>
      <c r="DI192" s="69"/>
      <c r="DJ192" s="69"/>
      <c r="DK192" s="69"/>
      <c r="DL192" s="69"/>
      <c r="DM192" s="69"/>
      <c r="DN192" s="69"/>
      <c r="DO192" s="69"/>
      <c r="DP192" s="69"/>
      <c r="DQ192" s="69"/>
      <c r="DR192" s="69"/>
      <c r="DS192" s="69"/>
      <c r="DT192" s="69"/>
      <c r="DU192" s="69"/>
      <c r="DV192" s="69"/>
      <c r="DW192" s="69"/>
      <c r="DX192" s="69"/>
      <c r="DY192" s="69"/>
      <c r="DZ192" s="69"/>
      <c r="EA192" s="69"/>
      <c r="EB192" s="69"/>
      <c r="EC192" s="69"/>
      <c r="ED192" s="69"/>
      <c r="EE192" s="69"/>
      <c r="EF192" s="69"/>
      <c r="EG192" s="69"/>
      <c r="EH192" s="69"/>
      <c r="EI192" s="69"/>
      <c r="EJ192" s="69"/>
      <c r="EK192" s="69"/>
      <c r="EL192" s="69"/>
      <c r="EM192" s="69"/>
      <c r="EN192" s="69"/>
      <c r="EO192" s="69"/>
      <c r="EP192" s="69"/>
      <c r="EQ192" s="69"/>
      <c r="ER192" s="69"/>
      <c r="ES192" s="69"/>
      <c r="ET192" s="69"/>
      <c r="EU192" s="69"/>
      <c r="EV192" s="69"/>
      <c r="EW192" s="69"/>
      <c r="EX192" s="69"/>
      <c r="EY192" s="69"/>
      <c r="EZ192" s="69"/>
      <c r="FA192" s="69"/>
      <c r="FB192" s="69"/>
      <c r="FC192" s="69"/>
      <c r="FD192" s="69"/>
      <c r="FE192" s="69"/>
      <c r="FF192" s="69"/>
      <c r="FG192" s="69"/>
      <c r="FH192" s="69"/>
      <c r="FI192" s="69"/>
      <c r="FJ192" s="69"/>
      <c r="FK192" s="69"/>
      <c r="FL192" s="69"/>
      <c r="FM192" s="69"/>
      <c r="FN192" s="69"/>
      <c r="FO192" s="69"/>
      <c r="FP192" s="69"/>
      <c r="FQ192" s="69"/>
      <c r="FR192" s="69"/>
      <c r="FS192" s="69"/>
      <c r="FT192" s="69"/>
      <c r="FU192" s="69"/>
      <c r="FV192" s="69"/>
      <c r="FW192" s="69"/>
      <c r="FX192" s="69"/>
      <c r="FY192" s="69"/>
      <c r="FZ192" s="69"/>
      <c r="GA192" s="69"/>
      <c r="GB192" s="69"/>
      <c r="GC192" s="69"/>
      <c r="GD192" s="69"/>
      <c r="GE192" s="69"/>
      <c r="GF192" s="69"/>
      <c r="GG192" s="69"/>
      <c r="GH192" s="69"/>
      <c r="GI192" s="69"/>
      <c r="GJ192" s="69"/>
      <c r="GK192" s="69"/>
      <c r="GL192" s="69"/>
      <c r="GM192" s="69"/>
      <c r="GN192" s="69"/>
      <c r="GO192" s="69"/>
      <c r="GP192" s="69"/>
      <c r="GQ192" s="69"/>
      <c r="GR192" s="69"/>
      <c r="GS192" s="69"/>
      <c r="GT192" s="69"/>
      <c r="GU192" s="69"/>
      <c r="GV192" s="69"/>
      <c r="GW192" s="69"/>
      <c r="GX192" s="69"/>
      <c r="GY192" s="69"/>
      <c r="GZ192" s="69"/>
      <c r="HA192" s="69"/>
      <c r="HB192" s="69"/>
      <c r="HC192" s="69"/>
      <c r="HD192" s="69"/>
      <c r="HE192" s="69"/>
      <c r="HF192" s="69"/>
      <c r="HG192" s="69"/>
      <c r="HH192" s="69"/>
      <c r="HI192" s="69"/>
      <c r="HJ192" s="69"/>
      <c r="HK192" s="69"/>
      <c r="HL192" s="69"/>
      <c r="HM192" s="69"/>
      <c r="HN192" s="69"/>
      <c r="HO192" s="69"/>
      <c r="HP192" s="69"/>
      <c r="HQ192" s="69"/>
      <c r="HR192" s="69"/>
      <c r="HS192" s="69"/>
      <c r="HT192" s="69"/>
      <c r="HU192" s="69"/>
      <c r="HV192" s="69"/>
      <c r="HW192" s="69"/>
      <c r="HX192" s="69"/>
      <c r="HY192" s="69"/>
      <c r="HZ192" s="69"/>
      <c r="IA192" s="69"/>
      <c r="IB192" s="69"/>
      <c r="IC192" s="69"/>
      <c r="ID192" s="69"/>
      <c r="IE192" s="69"/>
    </row>
    <row r="193" spans="1:239" x14ac:dyDescent="0.25">
      <c r="A193" s="25"/>
      <c r="B193" s="3" t="s">
        <v>215</v>
      </c>
      <c r="C193" s="1" t="s">
        <v>52</v>
      </c>
      <c r="D193" s="86">
        <v>7</v>
      </c>
      <c r="E193" s="26"/>
      <c r="F193" s="26">
        <f t="shared" si="5"/>
        <v>0</v>
      </c>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c r="AP193" s="69"/>
      <c r="AQ193" s="69"/>
      <c r="AR193" s="69"/>
      <c r="AS193" s="69"/>
      <c r="AT193" s="69"/>
      <c r="AU193" s="69"/>
      <c r="AV193" s="69"/>
      <c r="AW193" s="69"/>
      <c r="AX193" s="69"/>
      <c r="AY193" s="69"/>
      <c r="AZ193" s="69"/>
      <c r="BA193" s="69"/>
      <c r="BB193" s="69"/>
      <c r="BC193" s="69"/>
      <c r="BD193" s="69"/>
      <c r="BE193" s="69"/>
      <c r="BF193" s="69"/>
      <c r="BG193" s="69"/>
      <c r="BH193" s="69"/>
      <c r="BI193" s="69"/>
      <c r="BJ193" s="69"/>
      <c r="BK193" s="69"/>
      <c r="BL193" s="69"/>
      <c r="BM193" s="69"/>
      <c r="BN193" s="69"/>
      <c r="BO193" s="69"/>
      <c r="BP193" s="69"/>
      <c r="BQ193" s="69"/>
      <c r="BR193" s="69"/>
      <c r="BS193" s="69"/>
      <c r="BT193" s="69"/>
      <c r="BU193" s="69"/>
      <c r="BV193" s="69"/>
      <c r="BW193" s="69"/>
      <c r="BX193" s="69"/>
      <c r="BY193" s="69"/>
      <c r="BZ193" s="69"/>
      <c r="CA193" s="69"/>
      <c r="CB193" s="69"/>
      <c r="CC193" s="69"/>
      <c r="CD193" s="69"/>
      <c r="CE193" s="69"/>
      <c r="CF193" s="69"/>
      <c r="CG193" s="69"/>
      <c r="CH193" s="69"/>
      <c r="CI193" s="69"/>
      <c r="CJ193" s="69"/>
      <c r="CK193" s="69"/>
      <c r="CL193" s="69"/>
      <c r="CM193" s="69"/>
      <c r="CN193" s="69"/>
      <c r="CO193" s="69"/>
      <c r="CP193" s="69"/>
      <c r="CQ193" s="69"/>
      <c r="CR193" s="69"/>
      <c r="CS193" s="69"/>
      <c r="CT193" s="69"/>
      <c r="CU193" s="69"/>
      <c r="CV193" s="69"/>
      <c r="CW193" s="69"/>
      <c r="CX193" s="69"/>
      <c r="CY193" s="69"/>
      <c r="CZ193" s="69"/>
      <c r="DA193" s="69"/>
      <c r="DB193" s="69"/>
      <c r="DC193" s="69"/>
      <c r="DD193" s="69"/>
      <c r="DE193" s="69"/>
      <c r="DF193" s="69"/>
      <c r="DG193" s="69"/>
      <c r="DH193" s="69"/>
      <c r="DI193" s="69"/>
      <c r="DJ193" s="69"/>
      <c r="DK193" s="69"/>
      <c r="DL193" s="69"/>
      <c r="DM193" s="69"/>
      <c r="DN193" s="69"/>
      <c r="DO193" s="69"/>
      <c r="DP193" s="69"/>
      <c r="DQ193" s="69"/>
      <c r="DR193" s="69"/>
      <c r="DS193" s="69"/>
      <c r="DT193" s="69"/>
      <c r="DU193" s="69"/>
      <c r="DV193" s="69"/>
      <c r="DW193" s="69"/>
      <c r="DX193" s="69"/>
      <c r="DY193" s="69"/>
      <c r="DZ193" s="69"/>
      <c r="EA193" s="69"/>
      <c r="EB193" s="69"/>
      <c r="EC193" s="69"/>
      <c r="ED193" s="69"/>
      <c r="EE193" s="69"/>
      <c r="EF193" s="69"/>
      <c r="EG193" s="69"/>
      <c r="EH193" s="69"/>
      <c r="EI193" s="69"/>
      <c r="EJ193" s="69"/>
      <c r="EK193" s="69"/>
      <c r="EL193" s="69"/>
      <c r="EM193" s="69"/>
      <c r="EN193" s="69"/>
      <c r="EO193" s="69"/>
      <c r="EP193" s="69"/>
      <c r="EQ193" s="69"/>
      <c r="ER193" s="69"/>
      <c r="ES193" s="69"/>
      <c r="ET193" s="69"/>
      <c r="EU193" s="69"/>
      <c r="EV193" s="69"/>
      <c r="EW193" s="69"/>
      <c r="EX193" s="69"/>
      <c r="EY193" s="69"/>
      <c r="EZ193" s="69"/>
      <c r="FA193" s="69"/>
      <c r="FB193" s="69"/>
      <c r="FC193" s="69"/>
      <c r="FD193" s="69"/>
      <c r="FE193" s="69"/>
      <c r="FF193" s="69"/>
      <c r="FG193" s="69"/>
      <c r="FH193" s="69"/>
      <c r="FI193" s="69"/>
      <c r="FJ193" s="69"/>
      <c r="FK193" s="69"/>
      <c r="FL193" s="69"/>
      <c r="FM193" s="69"/>
      <c r="FN193" s="69"/>
      <c r="FO193" s="69"/>
      <c r="FP193" s="69"/>
      <c r="FQ193" s="69"/>
      <c r="FR193" s="69"/>
      <c r="FS193" s="69"/>
      <c r="FT193" s="69"/>
      <c r="FU193" s="69"/>
      <c r="FV193" s="69"/>
      <c r="FW193" s="69"/>
      <c r="FX193" s="69"/>
      <c r="FY193" s="69"/>
      <c r="FZ193" s="69"/>
      <c r="GA193" s="69"/>
      <c r="GB193" s="69"/>
      <c r="GC193" s="69"/>
      <c r="GD193" s="69"/>
      <c r="GE193" s="69"/>
      <c r="GF193" s="69"/>
      <c r="GG193" s="69"/>
      <c r="GH193" s="69"/>
      <c r="GI193" s="69"/>
      <c r="GJ193" s="69"/>
      <c r="GK193" s="69"/>
      <c r="GL193" s="69"/>
      <c r="GM193" s="69"/>
      <c r="GN193" s="69"/>
      <c r="GO193" s="69"/>
      <c r="GP193" s="69"/>
      <c r="GQ193" s="69"/>
      <c r="GR193" s="69"/>
      <c r="GS193" s="69"/>
      <c r="GT193" s="69"/>
      <c r="GU193" s="69"/>
      <c r="GV193" s="69"/>
      <c r="GW193" s="69"/>
      <c r="GX193" s="69"/>
      <c r="GY193" s="69"/>
      <c r="GZ193" s="69"/>
      <c r="HA193" s="69"/>
      <c r="HB193" s="69"/>
      <c r="HC193" s="69"/>
      <c r="HD193" s="69"/>
      <c r="HE193" s="69"/>
      <c r="HF193" s="69"/>
      <c r="HG193" s="69"/>
      <c r="HH193" s="69"/>
      <c r="HI193" s="69"/>
      <c r="HJ193" s="69"/>
      <c r="HK193" s="69"/>
      <c r="HL193" s="69"/>
      <c r="HM193" s="69"/>
      <c r="HN193" s="69"/>
      <c r="HO193" s="69"/>
      <c r="HP193" s="69"/>
      <c r="HQ193" s="69"/>
      <c r="HR193" s="69"/>
      <c r="HS193" s="69"/>
      <c r="HT193" s="69"/>
      <c r="HU193" s="69"/>
      <c r="HV193" s="69"/>
      <c r="HW193" s="69"/>
      <c r="HX193" s="69"/>
      <c r="HY193" s="69"/>
      <c r="HZ193" s="69"/>
      <c r="IA193" s="69"/>
      <c r="IB193" s="69"/>
      <c r="IC193" s="69"/>
      <c r="ID193" s="69"/>
      <c r="IE193" s="69"/>
    </row>
    <row r="194" spans="1:239" x14ac:dyDescent="0.25">
      <c r="A194" s="25"/>
      <c r="B194" s="3" t="s">
        <v>69</v>
      </c>
      <c r="C194" s="1" t="s">
        <v>52</v>
      </c>
      <c r="D194" s="86">
        <v>1</v>
      </c>
      <c r="E194" s="26"/>
      <c r="F194" s="26">
        <f t="shared" si="5"/>
        <v>0</v>
      </c>
      <c r="G194" s="69"/>
      <c r="H194" s="69"/>
      <c r="I194" s="69"/>
      <c r="J194" s="69"/>
      <c r="K194" s="69"/>
      <c r="L194" s="69"/>
      <c r="M194" s="69"/>
      <c r="N194" s="69"/>
      <c r="O194" s="69"/>
      <c r="P194" s="69"/>
      <c r="Q194" s="69"/>
      <c r="R194" s="69"/>
      <c r="S194" s="69"/>
      <c r="T194" s="69"/>
      <c r="U194" s="69"/>
      <c r="V194" s="69"/>
      <c r="W194" s="69"/>
      <c r="X194" s="69"/>
      <c r="Y194" s="69"/>
      <c r="Z194" s="69"/>
      <c r="AA194" s="69"/>
      <c r="AB194" s="69"/>
      <c r="AC194" s="69"/>
      <c r="AD194" s="69"/>
      <c r="AE194" s="69"/>
      <c r="AF194" s="69"/>
      <c r="AG194" s="69"/>
      <c r="AH194" s="69"/>
      <c r="AI194" s="69"/>
      <c r="AJ194" s="69"/>
      <c r="AK194" s="69"/>
      <c r="AL194" s="69"/>
      <c r="AM194" s="69"/>
      <c r="AN194" s="69"/>
      <c r="AO194" s="69"/>
      <c r="AP194" s="69"/>
      <c r="AQ194" s="69"/>
      <c r="AR194" s="69"/>
      <c r="AS194" s="69"/>
      <c r="AT194" s="69"/>
      <c r="AU194" s="69"/>
      <c r="AV194" s="69"/>
      <c r="AW194" s="69"/>
      <c r="AX194" s="69"/>
      <c r="AY194" s="69"/>
      <c r="AZ194" s="69"/>
      <c r="BA194" s="69"/>
      <c r="BB194" s="69"/>
      <c r="BC194" s="69"/>
      <c r="BD194" s="69"/>
      <c r="BE194" s="69"/>
      <c r="BF194" s="69"/>
      <c r="BG194" s="69"/>
      <c r="BH194" s="69"/>
      <c r="BI194" s="69"/>
      <c r="BJ194" s="69"/>
      <c r="BK194" s="69"/>
      <c r="BL194" s="69"/>
      <c r="BM194" s="69"/>
      <c r="BN194" s="69"/>
      <c r="BO194" s="69"/>
      <c r="BP194" s="69"/>
      <c r="BQ194" s="69"/>
      <c r="BR194" s="69"/>
      <c r="BS194" s="69"/>
      <c r="BT194" s="69"/>
      <c r="BU194" s="69"/>
      <c r="BV194" s="69"/>
      <c r="BW194" s="69"/>
      <c r="BX194" s="69"/>
      <c r="BY194" s="69"/>
      <c r="BZ194" s="69"/>
      <c r="CA194" s="69"/>
      <c r="CB194" s="69"/>
      <c r="CC194" s="69"/>
      <c r="CD194" s="69"/>
      <c r="CE194" s="69"/>
      <c r="CF194" s="69"/>
      <c r="CG194" s="69"/>
      <c r="CH194" s="69"/>
      <c r="CI194" s="69"/>
      <c r="CJ194" s="69"/>
      <c r="CK194" s="69"/>
      <c r="CL194" s="69"/>
      <c r="CM194" s="69"/>
      <c r="CN194" s="69"/>
      <c r="CO194" s="69"/>
      <c r="CP194" s="69"/>
      <c r="CQ194" s="69"/>
      <c r="CR194" s="69"/>
      <c r="CS194" s="69"/>
      <c r="CT194" s="69"/>
      <c r="CU194" s="69"/>
      <c r="CV194" s="69"/>
      <c r="CW194" s="69"/>
      <c r="CX194" s="69"/>
      <c r="CY194" s="69"/>
      <c r="CZ194" s="69"/>
      <c r="DA194" s="69"/>
      <c r="DB194" s="69"/>
      <c r="DC194" s="69"/>
      <c r="DD194" s="69"/>
      <c r="DE194" s="69"/>
      <c r="DF194" s="69"/>
      <c r="DG194" s="69"/>
      <c r="DH194" s="69"/>
      <c r="DI194" s="69"/>
      <c r="DJ194" s="69"/>
      <c r="DK194" s="69"/>
      <c r="DL194" s="69"/>
      <c r="DM194" s="69"/>
      <c r="DN194" s="69"/>
      <c r="DO194" s="69"/>
      <c r="DP194" s="69"/>
      <c r="DQ194" s="69"/>
      <c r="DR194" s="69"/>
      <c r="DS194" s="69"/>
      <c r="DT194" s="69"/>
      <c r="DU194" s="69"/>
      <c r="DV194" s="69"/>
      <c r="DW194" s="69"/>
      <c r="DX194" s="69"/>
      <c r="DY194" s="69"/>
      <c r="DZ194" s="69"/>
      <c r="EA194" s="69"/>
      <c r="EB194" s="69"/>
      <c r="EC194" s="69"/>
      <c r="ED194" s="69"/>
      <c r="EE194" s="69"/>
      <c r="EF194" s="69"/>
      <c r="EG194" s="69"/>
      <c r="EH194" s="69"/>
      <c r="EI194" s="69"/>
      <c r="EJ194" s="69"/>
      <c r="EK194" s="69"/>
      <c r="EL194" s="69"/>
      <c r="EM194" s="69"/>
      <c r="EN194" s="69"/>
      <c r="EO194" s="69"/>
      <c r="EP194" s="69"/>
      <c r="EQ194" s="69"/>
      <c r="ER194" s="69"/>
      <c r="ES194" s="69"/>
      <c r="ET194" s="69"/>
      <c r="EU194" s="69"/>
      <c r="EV194" s="69"/>
      <c r="EW194" s="69"/>
      <c r="EX194" s="69"/>
      <c r="EY194" s="69"/>
      <c r="EZ194" s="69"/>
      <c r="FA194" s="69"/>
      <c r="FB194" s="69"/>
      <c r="FC194" s="69"/>
      <c r="FD194" s="69"/>
      <c r="FE194" s="69"/>
      <c r="FF194" s="69"/>
      <c r="FG194" s="69"/>
      <c r="FH194" s="69"/>
      <c r="FI194" s="69"/>
      <c r="FJ194" s="69"/>
      <c r="FK194" s="69"/>
      <c r="FL194" s="69"/>
      <c r="FM194" s="69"/>
      <c r="FN194" s="69"/>
      <c r="FO194" s="69"/>
      <c r="FP194" s="69"/>
      <c r="FQ194" s="69"/>
      <c r="FR194" s="69"/>
      <c r="FS194" s="69"/>
      <c r="FT194" s="69"/>
      <c r="FU194" s="69"/>
      <c r="FV194" s="69"/>
      <c r="FW194" s="69"/>
      <c r="FX194" s="69"/>
      <c r="FY194" s="69"/>
      <c r="FZ194" s="69"/>
      <c r="GA194" s="69"/>
      <c r="GB194" s="69"/>
      <c r="GC194" s="69"/>
      <c r="GD194" s="69"/>
      <c r="GE194" s="69"/>
      <c r="GF194" s="69"/>
      <c r="GG194" s="69"/>
      <c r="GH194" s="69"/>
      <c r="GI194" s="69"/>
      <c r="GJ194" s="69"/>
      <c r="GK194" s="69"/>
      <c r="GL194" s="69"/>
      <c r="GM194" s="69"/>
      <c r="GN194" s="69"/>
      <c r="GO194" s="69"/>
      <c r="GP194" s="69"/>
      <c r="GQ194" s="69"/>
      <c r="GR194" s="69"/>
      <c r="GS194" s="69"/>
      <c r="GT194" s="69"/>
      <c r="GU194" s="69"/>
      <c r="GV194" s="69"/>
      <c r="GW194" s="69"/>
      <c r="GX194" s="69"/>
      <c r="GY194" s="69"/>
      <c r="GZ194" s="69"/>
      <c r="HA194" s="69"/>
      <c r="HB194" s="69"/>
      <c r="HC194" s="69"/>
      <c r="HD194" s="69"/>
      <c r="HE194" s="69"/>
      <c r="HF194" s="69"/>
      <c r="HG194" s="69"/>
      <c r="HH194" s="69"/>
      <c r="HI194" s="69"/>
      <c r="HJ194" s="69"/>
      <c r="HK194" s="69"/>
      <c r="HL194" s="69"/>
      <c r="HM194" s="69"/>
      <c r="HN194" s="69"/>
      <c r="HO194" s="69"/>
      <c r="HP194" s="69"/>
      <c r="HQ194" s="69"/>
      <c r="HR194" s="69"/>
      <c r="HS194" s="69"/>
      <c r="HT194" s="69"/>
      <c r="HU194" s="69"/>
      <c r="HV194" s="69"/>
      <c r="HW194" s="69"/>
      <c r="HX194" s="69"/>
      <c r="HY194" s="69"/>
      <c r="HZ194" s="69"/>
      <c r="IA194" s="69"/>
      <c r="IB194" s="69"/>
      <c r="IC194" s="69"/>
      <c r="ID194" s="69"/>
      <c r="IE194" s="69"/>
    </row>
    <row r="195" spans="1:239" x14ac:dyDescent="0.25">
      <c r="A195" s="25"/>
      <c r="B195" s="3" t="s">
        <v>216</v>
      </c>
      <c r="C195" s="1" t="s">
        <v>52</v>
      </c>
      <c r="D195" s="86">
        <v>1</v>
      </c>
      <c r="E195" s="26"/>
      <c r="F195" s="26">
        <f t="shared" si="5"/>
        <v>0</v>
      </c>
      <c r="G195" s="69"/>
      <c r="H195" s="69"/>
      <c r="I195" s="69"/>
      <c r="J195" s="69"/>
      <c r="K195" s="69"/>
      <c r="L195" s="69"/>
      <c r="M195" s="69"/>
      <c r="N195" s="69"/>
      <c r="O195" s="69"/>
      <c r="P195" s="69"/>
      <c r="Q195" s="69"/>
      <c r="R195" s="69"/>
      <c r="S195" s="69"/>
      <c r="T195" s="69"/>
      <c r="U195" s="69"/>
      <c r="V195" s="69"/>
      <c r="W195" s="69"/>
      <c r="X195" s="69"/>
      <c r="Y195" s="69"/>
      <c r="Z195" s="69"/>
      <c r="AA195" s="69"/>
      <c r="AB195" s="69"/>
      <c r="AC195" s="69"/>
      <c r="AD195" s="69"/>
      <c r="AE195" s="69"/>
      <c r="AF195" s="69"/>
      <c r="AG195" s="69"/>
      <c r="AH195" s="69"/>
      <c r="AI195" s="69"/>
      <c r="AJ195" s="69"/>
      <c r="AK195" s="69"/>
      <c r="AL195" s="69"/>
      <c r="AM195" s="69"/>
      <c r="AN195" s="69"/>
      <c r="AO195" s="69"/>
      <c r="AP195" s="69"/>
      <c r="AQ195" s="69"/>
      <c r="AR195" s="69"/>
      <c r="AS195" s="69"/>
      <c r="AT195" s="69"/>
      <c r="AU195" s="69"/>
      <c r="AV195" s="69"/>
      <c r="AW195" s="69"/>
      <c r="AX195" s="69"/>
      <c r="AY195" s="69"/>
      <c r="AZ195" s="69"/>
      <c r="BA195" s="69"/>
      <c r="BB195" s="69"/>
      <c r="BC195" s="69"/>
      <c r="BD195" s="69"/>
      <c r="BE195" s="69"/>
      <c r="BF195" s="69"/>
      <c r="BG195" s="69"/>
      <c r="BH195" s="69"/>
      <c r="BI195" s="69"/>
      <c r="BJ195" s="69"/>
      <c r="BK195" s="69"/>
      <c r="BL195" s="69"/>
      <c r="BM195" s="69"/>
      <c r="BN195" s="69"/>
      <c r="BO195" s="69"/>
      <c r="BP195" s="69"/>
      <c r="BQ195" s="69"/>
      <c r="BR195" s="69"/>
      <c r="BS195" s="69"/>
      <c r="BT195" s="69"/>
      <c r="BU195" s="69"/>
      <c r="BV195" s="69"/>
      <c r="BW195" s="69"/>
      <c r="BX195" s="69"/>
      <c r="BY195" s="69"/>
      <c r="BZ195" s="69"/>
      <c r="CA195" s="69"/>
      <c r="CB195" s="69"/>
      <c r="CC195" s="69"/>
      <c r="CD195" s="69"/>
      <c r="CE195" s="69"/>
      <c r="CF195" s="69"/>
      <c r="CG195" s="69"/>
      <c r="CH195" s="69"/>
      <c r="CI195" s="69"/>
      <c r="CJ195" s="69"/>
      <c r="CK195" s="69"/>
      <c r="CL195" s="69"/>
      <c r="CM195" s="69"/>
      <c r="CN195" s="69"/>
      <c r="CO195" s="69"/>
      <c r="CP195" s="69"/>
      <c r="CQ195" s="69"/>
      <c r="CR195" s="69"/>
      <c r="CS195" s="69"/>
      <c r="CT195" s="69"/>
      <c r="CU195" s="69"/>
      <c r="CV195" s="69"/>
      <c r="CW195" s="69"/>
      <c r="CX195" s="69"/>
      <c r="CY195" s="69"/>
      <c r="CZ195" s="69"/>
      <c r="DA195" s="69"/>
      <c r="DB195" s="69"/>
      <c r="DC195" s="69"/>
      <c r="DD195" s="69"/>
      <c r="DE195" s="69"/>
      <c r="DF195" s="69"/>
      <c r="DG195" s="69"/>
      <c r="DH195" s="69"/>
      <c r="DI195" s="69"/>
      <c r="DJ195" s="69"/>
      <c r="DK195" s="69"/>
      <c r="DL195" s="69"/>
      <c r="DM195" s="69"/>
      <c r="DN195" s="69"/>
      <c r="DO195" s="69"/>
      <c r="DP195" s="69"/>
      <c r="DQ195" s="69"/>
      <c r="DR195" s="69"/>
      <c r="DS195" s="69"/>
      <c r="DT195" s="69"/>
      <c r="DU195" s="69"/>
      <c r="DV195" s="69"/>
      <c r="DW195" s="69"/>
      <c r="DX195" s="69"/>
      <c r="DY195" s="69"/>
      <c r="DZ195" s="69"/>
      <c r="EA195" s="69"/>
      <c r="EB195" s="69"/>
      <c r="EC195" s="69"/>
      <c r="ED195" s="69"/>
      <c r="EE195" s="69"/>
      <c r="EF195" s="69"/>
      <c r="EG195" s="69"/>
      <c r="EH195" s="69"/>
      <c r="EI195" s="69"/>
      <c r="EJ195" s="69"/>
      <c r="EK195" s="69"/>
      <c r="EL195" s="69"/>
      <c r="EM195" s="69"/>
      <c r="EN195" s="69"/>
      <c r="EO195" s="69"/>
      <c r="EP195" s="69"/>
      <c r="EQ195" s="69"/>
      <c r="ER195" s="69"/>
      <c r="ES195" s="69"/>
      <c r="ET195" s="69"/>
      <c r="EU195" s="69"/>
      <c r="EV195" s="69"/>
      <c r="EW195" s="69"/>
      <c r="EX195" s="69"/>
      <c r="EY195" s="69"/>
      <c r="EZ195" s="69"/>
      <c r="FA195" s="69"/>
      <c r="FB195" s="69"/>
      <c r="FC195" s="69"/>
      <c r="FD195" s="69"/>
      <c r="FE195" s="69"/>
      <c r="FF195" s="69"/>
      <c r="FG195" s="69"/>
      <c r="FH195" s="69"/>
      <c r="FI195" s="69"/>
      <c r="FJ195" s="69"/>
      <c r="FK195" s="69"/>
      <c r="FL195" s="69"/>
      <c r="FM195" s="69"/>
      <c r="FN195" s="69"/>
      <c r="FO195" s="69"/>
      <c r="FP195" s="69"/>
      <c r="FQ195" s="69"/>
      <c r="FR195" s="69"/>
      <c r="FS195" s="69"/>
      <c r="FT195" s="69"/>
      <c r="FU195" s="69"/>
      <c r="FV195" s="69"/>
      <c r="FW195" s="69"/>
      <c r="FX195" s="69"/>
      <c r="FY195" s="69"/>
      <c r="FZ195" s="69"/>
      <c r="GA195" s="69"/>
      <c r="GB195" s="69"/>
      <c r="GC195" s="69"/>
      <c r="GD195" s="69"/>
      <c r="GE195" s="69"/>
      <c r="GF195" s="69"/>
      <c r="GG195" s="69"/>
      <c r="GH195" s="69"/>
      <c r="GI195" s="69"/>
      <c r="GJ195" s="69"/>
      <c r="GK195" s="69"/>
      <c r="GL195" s="69"/>
      <c r="GM195" s="69"/>
      <c r="GN195" s="69"/>
      <c r="GO195" s="69"/>
      <c r="GP195" s="69"/>
      <c r="GQ195" s="69"/>
      <c r="GR195" s="69"/>
      <c r="GS195" s="69"/>
      <c r="GT195" s="69"/>
      <c r="GU195" s="69"/>
      <c r="GV195" s="69"/>
      <c r="GW195" s="69"/>
      <c r="GX195" s="69"/>
      <c r="GY195" s="69"/>
      <c r="GZ195" s="69"/>
      <c r="HA195" s="69"/>
      <c r="HB195" s="69"/>
      <c r="HC195" s="69"/>
      <c r="HD195" s="69"/>
      <c r="HE195" s="69"/>
      <c r="HF195" s="69"/>
      <c r="HG195" s="69"/>
      <c r="HH195" s="69"/>
      <c r="HI195" s="69"/>
      <c r="HJ195" s="69"/>
      <c r="HK195" s="69"/>
      <c r="HL195" s="69"/>
      <c r="HM195" s="69"/>
      <c r="HN195" s="69"/>
      <c r="HO195" s="69"/>
      <c r="HP195" s="69"/>
      <c r="HQ195" s="69"/>
      <c r="HR195" s="69"/>
      <c r="HS195" s="69"/>
      <c r="HT195" s="69"/>
      <c r="HU195" s="69"/>
      <c r="HV195" s="69"/>
      <c r="HW195" s="69"/>
      <c r="HX195" s="69"/>
      <c r="HY195" s="69"/>
      <c r="HZ195" s="69"/>
      <c r="IA195" s="69"/>
      <c r="IB195" s="69"/>
      <c r="IC195" s="69"/>
      <c r="ID195" s="69"/>
      <c r="IE195" s="69"/>
    </row>
    <row r="196" spans="1:239" x14ac:dyDescent="0.25">
      <c r="A196" s="25"/>
      <c r="B196" s="3" t="s">
        <v>217</v>
      </c>
      <c r="C196" s="1" t="s">
        <v>52</v>
      </c>
      <c r="D196" s="86">
        <v>1</v>
      </c>
      <c r="E196" s="26"/>
      <c r="F196" s="26">
        <f t="shared" si="5"/>
        <v>0</v>
      </c>
      <c r="G196" s="69"/>
      <c r="H196" s="69"/>
      <c r="I196" s="69"/>
      <c r="J196" s="69"/>
      <c r="K196" s="69"/>
      <c r="L196" s="69"/>
      <c r="M196" s="69"/>
      <c r="N196" s="69"/>
      <c r="O196" s="69"/>
      <c r="P196" s="69"/>
      <c r="Q196" s="69"/>
      <c r="R196" s="69"/>
      <c r="S196" s="69"/>
      <c r="T196" s="69"/>
      <c r="U196" s="69"/>
      <c r="V196" s="69"/>
      <c r="W196" s="69"/>
      <c r="X196" s="69"/>
      <c r="Y196" s="69"/>
      <c r="Z196" s="69"/>
      <c r="AA196" s="69"/>
      <c r="AB196" s="69"/>
      <c r="AC196" s="69"/>
      <c r="AD196" s="69"/>
      <c r="AE196" s="69"/>
      <c r="AF196" s="69"/>
      <c r="AG196" s="69"/>
      <c r="AH196" s="69"/>
      <c r="AI196" s="69"/>
      <c r="AJ196" s="69"/>
      <c r="AK196" s="69"/>
      <c r="AL196" s="69"/>
      <c r="AM196" s="69"/>
      <c r="AN196" s="69"/>
      <c r="AO196" s="69"/>
      <c r="AP196" s="69"/>
      <c r="AQ196" s="69"/>
      <c r="AR196" s="69"/>
      <c r="AS196" s="69"/>
      <c r="AT196" s="69"/>
      <c r="AU196" s="69"/>
      <c r="AV196" s="69"/>
      <c r="AW196" s="69"/>
      <c r="AX196" s="69"/>
      <c r="AY196" s="69"/>
      <c r="AZ196" s="69"/>
      <c r="BA196" s="69"/>
      <c r="BB196" s="69"/>
      <c r="BC196" s="69"/>
      <c r="BD196" s="69"/>
      <c r="BE196" s="69"/>
      <c r="BF196" s="69"/>
      <c r="BG196" s="69"/>
      <c r="BH196" s="69"/>
      <c r="BI196" s="69"/>
      <c r="BJ196" s="69"/>
      <c r="BK196" s="69"/>
      <c r="BL196" s="69"/>
      <c r="BM196" s="69"/>
      <c r="BN196" s="69"/>
      <c r="BO196" s="69"/>
      <c r="BP196" s="69"/>
      <c r="BQ196" s="69"/>
      <c r="BR196" s="69"/>
      <c r="BS196" s="69"/>
      <c r="BT196" s="69"/>
      <c r="BU196" s="69"/>
      <c r="BV196" s="69"/>
      <c r="BW196" s="69"/>
      <c r="BX196" s="69"/>
      <c r="BY196" s="69"/>
      <c r="BZ196" s="69"/>
      <c r="CA196" s="69"/>
      <c r="CB196" s="69"/>
      <c r="CC196" s="69"/>
      <c r="CD196" s="69"/>
      <c r="CE196" s="69"/>
      <c r="CF196" s="69"/>
      <c r="CG196" s="69"/>
      <c r="CH196" s="69"/>
      <c r="CI196" s="69"/>
      <c r="CJ196" s="69"/>
      <c r="CK196" s="69"/>
      <c r="CL196" s="69"/>
      <c r="CM196" s="69"/>
      <c r="CN196" s="69"/>
      <c r="CO196" s="69"/>
      <c r="CP196" s="69"/>
      <c r="CQ196" s="69"/>
      <c r="CR196" s="69"/>
      <c r="CS196" s="69"/>
      <c r="CT196" s="69"/>
      <c r="CU196" s="69"/>
      <c r="CV196" s="69"/>
      <c r="CW196" s="69"/>
      <c r="CX196" s="69"/>
      <c r="CY196" s="69"/>
      <c r="CZ196" s="69"/>
      <c r="DA196" s="69"/>
      <c r="DB196" s="69"/>
      <c r="DC196" s="69"/>
      <c r="DD196" s="69"/>
      <c r="DE196" s="69"/>
      <c r="DF196" s="69"/>
      <c r="DG196" s="69"/>
      <c r="DH196" s="69"/>
      <c r="DI196" s="69"/>
      <c r="DJ196" s="69"/>
      <c r="DK196" s="69"/>
      <c r="DL196" s="69"/>
      <c r="DM196" s="69"/>
      <c r="DN196" s="69"/>
      <c r="DO196" s="69"/>
      <c r="DP196" s="69"/>
      <c r="DQ196" s="69"/>
      <c r="DR196" s="69"/>
      <c r="DS196" s="69"/>
      <c r="DT196" s="69"/>
      <c r="DU196" s="69"/>
      <c r="DV196" s="69"/>
      <c r="DW196" s="69"/>
      <c r="DX196" s="69"/>
      <c r="DY196" s="69"/>
      <c r="DZ196" s="69"/>
      <c r="EA196" s="69"/>
      <c r="EB196" s="69"/>
      <c r="EC196" s="69"/>
      <c r="ED196" s="69"/>
      <c r="EE196" s="69"/>
      <c r="EF196" s="69"/>
      <c r="EG196" s="69"/>
      <c r="EH196" s="69"/>
      <c r="EI196" s="69"/>
      <c r="EJ196" s="69"/>
      <c r="EK196" s="69"/>
      <c r="EL196" s="69"/>
      <c r="EM196" s="69"/>
      <c r="EN196" s="69"/>
      <c r="EO196" s="69"/>
      <c r="EP196" s="69"/>
      <c r="EQ196" s="69"/>
      <c r="ER196" s="69"/>
      <c r="ES196" s="69"/>
      <c r="ET196" s="69"/>
      <c r="EU196" s="69"/>
      <c r="EV196" s="69"/>
      <c r="EW196" s="69"/>
      <c r="EX196" s="69"/>
      <c r="EY196" s="69"/>
      <c r="EZ196" s="69"/>
      <c r="FA196" s="69"/>
      <c r="FB196" s="69"/>
      <c r="FC196" s="69"/>
      <c r="FD196" s="69"/>
      <c r="FE196" s="69"/>
      <c r="FF196" s="69"/>
      <c r="FG196" s="69"/>
      <c r="FH196" s="69"/>
      <c r="FI196" s="69"/>
      <c r="FJ196" s="69"/>
      <c r="FK196" s="69"/>
      <c r="FL196" s="69"/>
      <c r="FM196" s="69"/>
      <c r="FN196" s="69"/>
      <c r="FO196" s="69"/>
      <c r="FP196" s="69"/>
      <c r="FQ196" s="69"/>
      <c r="FR196" s="69"/>
      <c r="FS196" s="69"/>
      <c r="FT196" s="69"/>
      <c r="FU196" s="69"/>
      <c r="FV196" s="69"/>
      <c r="FW196" s="69"/>
      <c r="FX196" s="69"/>
      <c r="FY196" s="69"/>
      <c r="FZ196" s="69"/>
      <c r="GA196" s="69"/>
      <c r="GB196" s="69"/>
      <c r="GC196" s="69"/>
      <c r="GD196" s="69"/>
      <c r="GE196" s="69"/>
      <c r="GF196" s="69"/>
      <c r="GG196" s="69"/>
      <c r="GH196" s="69"/>
      <c r="GI196" s="69"/>
      <c r="GJ196" s="69"/>
      <c r="GK196" s="69"/>
      <c r="GL196" s="69"/>
      <c r="GM196" s="69"/>
      <c r="GN196" s="69"/>
      <c r="GO196" s="69"/>
      <c r="GP196" s="69"/>
      <c r="GQ196" s="69"/>
      <c r="GR196" s="69"/>
      <c r="GS196" s="69"/>
      <c r="GT196" s="69"/>
      <c r="GU196" s="69"/>
      <c r="GV196" s="69"/>
      <c r="GW196" s="69"/>
      <c r="GX196" s="69"/>
      <c r="GY196" s="69"/>
      <c r="GZ196" s="69"/>
      <c r="HA196" s="69"/>
      <c r="HB196" s="69"/>
      <c r="HC196" s="69"/>
      <c r="HD196" s="69"/>
      <c r="HE196" s="69"/>
      <c r="HF196" s="69"/>
      <c r="HG196" s="69"/>
      <c r="HH196" s="69"/>
      <c r="HI196" s="69"/>
      <c r="HJ196" s="69"/>
      <c r="HK196" s="69"/>
      <c r="HL196" s="69"/>
      <c r="HM196" s="69"/>
      <c r="HN196" s="69"/>
      <c r="HO196" s="69"/>
      <c r="HP196" s="69"/>
      <c r="HQ196" s="69"/>
      <c r="HR196" s="69"/>
      <c r="HS196" s="69"/>
      <c r="HT196" s="69"/>
      <c r="HU196" s="69"/>
      <c r="HV196" s="69"/>
      <c r="HW196" s="69"/>
      <c r="HX196" s="69"/>
      <c r="HY196" s="69"/>
      <c r="HZ196" s="69"/>
      <c r="IA196" s="69"/>
      <c r="IB196" s="69"/>
      <c r="IC196" s="69"/>
      <c r="ID196" s="69"/>
      <c r="IE196" s="69"/>
    </row>
    <row r="197" spans="1:239" x14ac:dyDescent="0.25">
      <c r="A197" s="25"/>
      <c r="B197" s="35"/>
      <c r="C197" s="1"/>
      <c r="D197" s="86"/>
      <c r="E197" s="26"/>
      <c r="F197" s="26"/>
      <c r="G197" s="69"/>
      <c r="H197" s="69"/>
      <c r="I197" s="69"/>
      <c r="J197" s="69"/>
      <c r="K197" s="69"/>
      <c r="L197" s="69"/>
      <c r="M197" s="69"/>
      <c r="N197" s="69"/>
      <c r="O197" s="69"/>
      <c r="P197" s="69"/>
      <c r="Q197" s="69"/>
      <c r="R197" s="69"/>
      <c r="S197" s="69"/>
      <c r="T197" s="69"/>
      <c r="U197" s="69"/>
      <c r="V197" s="69"/>
      <c r="W197" s="69"/>
      <c r="X197" s="69"/>
      <c r="Y197" s="69"/>
      <c r="Z197" s="69"/>
      <c r="AA197" s="69"/>
      <c r="AB197" s="69"/>
      <c r="AC197" s="69"/>
      <c r="AD197" s="69"/>
      <c r="AE197" s="69"/>
      <c r="AF197" s="69"/>
      <c r="AG197" s="69"/>
      <c r="AH197" s="69"/>
      <c r="AI197" s="69"/>
      <c r="AJ197" s="69"/>
      <c r="AK197" s="69"/>
      <c r="AL197" s="69"/>
      <c r="AM197" s="69"/>
      <c r="AN197" s="69"/>
      <c r="AO197" s="69"/>
      <c r="AP197" s="69"/>
      <c r="AQ197" s="69"/>
      <c r="AR197" s="69"/>
      <c r="AS197" s="69"/>
      <c r="AT197" s="69"/>
      <c r="AU197" s="69"/>
      <c r="AV197" s="69"/>
      <c r="AW197" s="69"/>
      <c r="AX197" s="69"/>
      <c r="AY197" s="69"/>
      <c r="AZ197" s="69"/>
      <c r="BA197" s="69"/>
      <c r="BB197" s="69"/>
      <c r="BC197" s="69"/>
      <c r="BD197" s="69"/>
      <c r="BE197" s="69"/>
      <c r="BF197" s="69"/>
      <c r="BG197" s="69"/>
      <c r="BH197" s="69"/>
      <c r="BI197" s="69"/>
      <c r="BJ197" s="69"/>
      <c r="BK197" s="69"/>
      <c r="BL197" s="69"/>
      <c r="BM197" s="69"/>
      <c r="BN197" s="69"/>
      <c r="BO197" s="69"/>
      <c r="BP197" s="69"/>
      <c r="BQ197" s="69"/>
      <c r="BR197" s="69"/>
      <c r="BS197" s="69"/>
      <c r="BT197" s="69"/>
      <c r="BU197" s="69"/>
      <c r="BV197" s="69"/>
      <c r="BW197" s="69"/>
      <c r="BX197" s="69"/>
      <c r="BY197" s="69"/>
      <c r="BZ197" s="69"/>
      <c r="CA197" s="69"/>
      <c r="CB197" s="69"/>
      <c r="CC197" s="69"/>
      <c r="CD197" s="69"/>
      <c r="CE197" s="69"/>
      <c r="CF197" s="69"/>
      <c r="CG197" s="69"/>
      <c r="CH197" s="69"/>
      <c r="CI197" s="69"/>
      <c r="CJ197" s="69"/>
      <c r="CK197" s="69"/>
      <c r="CL197" s="69"/>
      <c r="CM197" s="69"/>
      <c r="CN197" s="69"/>
      <c r="CO197" s="69"/>
      <c r="CP197" s="69"/>
      <c r="CQ197" s="69"/>
      <c r="CR197" s="69"/>
      <c r="CS197" s="69"/>
      <c r="CT197" s="69"/>
      <c r="CU197" s="69"/>
      <c r="CV197" s="69"/>
      <c r="CW197" s="69"/>
      <c r="CX197" s="69"/>
      <c r="CY197" s="69"/>
      <c r="CZ197" s="69"/>
      <c r="DA197" s="69"/>
      <c r="DB197" s="69"/>
      <c r="DC197" s="69"/>
      <c r="DD197" s="69"/>
      <c r="DE197" s="69"/>
      <c r="DF197" s="69"/>
      <c r="DG197" s="69"/>
      <c r="DH197" s="69"/>
      <c r="DI197" s="69"/>
      <c r="DJ197" s="69"/>
      <c r="DK197" s="69"/>
      <c r="DL197" s="69"/>
      <c r="DM197" s="69"/>
      <c r="DN197" s="69"/>
      <c r="DO197" s="69"/>
      <c r="DP197" s="69"/>
      <c r="DQ197" s="69"/>
      <c r="DR197" s="69"/>
      <c r="DS197" s="69"/>
      <c r="DT197" s="69"/>
      <c r="DU197" s="69"/>
      <c r="DV197" s="69"/>
      <c r="DW197" s="69"/>
      <c r="DX197" s="69"/>
      <c r="DY197" s="69"/>
      <c r="DZ197" s="69"/>
      <c r="EA197" s="69"/>
      <c r="EB197" s="69"/>
      <c r="EC197" s="69"/>
      <c r="ED197" s="69"/>
      <c r="EE197" s="69"/>
      <c r="EF197" s="69"/>
      <c r="EG197" s="69"/>
      <c r="EH197" s="69"/>
      <c r="EI197" s="69"/>
      <c r="EJ197" s="69"/>
      <c r="EK197" s="69"/>
      <c r="EL197" s="69"/>
      <c r="EM197" s="69"/>
      <c r="EN197" s="69"/>
      <c r="EO197" s="69"/>
      <c r="EP197" s="69"/>
      <c r="EQ197" s="69"/>
      <c r="ER197" s="69"/>
      <c r="ES197" s="69"/>
      <c r="ET197" s="69"/>
      <c r="EU197" s="69"/>
      <c r="EV197" s="69"/>
      <c r="EW197" s="69"/>
      <c r="EX197" s="69"/>
      <c r="EY197" s="69"/>
      <c r="EZ197" s="69"/>
      <c r="FA197" s="69"/>
      <c r="FB197" s="69"/>
      <c r="FC197" s="69"/>
      <c r="FD197" s="69"/>
      <c r="FE197" s="69"/>
      <c r="FF197" s="69"/>
      <c r="FG197" s="69"/>
      <c r="FH197" s="69"/>
      <c r="FI197" s="69"/>
      <c r="FJ197" s="69"/>
      <c r="FK197" s="69"/>
      <c r="FL197" s="69"/>
      <c r="FM197" s="69"/>
      <c r="FN197" s="69"/>
      <c r="FO197" s="69"/>
      <c r="FP197" s="69"/>
      <c r="FQ197" s="69"/>
      <c r="FR197" s="69"/>
      <c r="FS197" s="69"/>
      <c r="FT197" s="69"/>
      <c r="FU197" s="69"/>
      <c r="FV197" s="69"/>
      <c r="FW197" s="69"/>
      <c r="FX197" s="69"/>
      <c r="FY197" s="69"/>
      <c r="FZ197" s="69"/>
      <c r="GA197" s="69"/>
      <c r="GB197" s="69"/>
      <c r="GC197" s="69"/>
      <c r="GD197" s="69"/>
      <c r="GE197" s="69"/>
      <c r="GF197" s="69"/>
      <c r="GG197" s="69"/>
      <c r="GH197" s="69"/>
      <c r="GI197" s="69"/>
      <c r="GJ197" s="69"/>
      <c r="GK197" s="69"/>
      <c r="GL197" s="69"/>
      <c r="GM197" s="69"/>
      <c r="GN197" s="69"/>
      <c r="GO197" s="69"/>
      <c r="GP197" s="69"/>
      <c r="GQ197" s="69"/>
      <c r="GR197" s="69"/>
      <c r="GS197" s="69"/>
      <c r="GT197" s="69"/>
      <c r="GU197" s="69"/>
      <c r="GV197" s="69"/>
      <c r="GW197" s="69"/>
      <c r="GX197" s="69"/>
      <c r="GY197" s="69"/>
      <c r="GZ197" s="69"/>
      <c r="HA197" s="69"/>
      <c r="HB197" s="69"/>
      <c r="HC197" s="69"/>
      <c r="HD197" s="69"/>
      <c r="HE197" s="69"/>
      <c r="HF197" s="69"/>
      <c r="HG197" s="69"/>
      <c r="HH197" s="69"/>
      <c r="HI197" s="69"/>
      <c r="HJ197" s="69"/>
      <c r="HK197" s="69"/>
      <c r="HL197" s="69"/>
      <c r="HM197" s="69"/>
      <c r="HN197" s="69"/>
      <c r="HO197" s="69"/>
      <c r="HP197" s="69"/>
      <c r="HQ197" s="69"/>
      <c r="HR197" s="69"/>
      <c r="HS197" s="69"/>
      <c r="HT197" s="69"/>
      <c r="HU197" s="69"/>
      <c r="HV197" s="69"/>
      <c r="HW197" s="69"/>
      <c r="HX197" s="69"/>
      <c r="HY197" s="69"/>
      <c r="HZ197" s="69"/>
      <c r="IA197" s="69"/>
      <c r="IB197" s="69"/>
      <c r="IC197" s="69"/>
      <c r="ID197" s="69"/>
      <c r="IE197" s="69"/>
    </row>
    <row r="198" spans="1:239" s="60" customFormat="1" ht="285" x14ac:dyDescent="0.25">
      <c r="A198" s="19" t="s">
        <v>275</v>
      </c>
      <c r="B198" s="36" t="s">
        <v>252</v>
      </c>
      <c r="C198" s="1"/>
      <c r="D198" s="9"/>
      <c r="E198" s="10"/>
      <c r="F198" s="10"/>
    </row>
    <row r="199" spans="1:239" s="60" customFormat="1" ht="30" x14ac:dyDescent="0.25">
      <c r="A199" s="25"/>
      <c r="B199" s="70" t="s">
        <v>220</v>
      </c>
      <c r="C199" s="1"/>
      <c r="D199" s="9"/>
      <c r="E199" s="10"/>
      <c r="F199" s="10"/>
    </row>
    <row r="200" spans="1:239" s="60" customFormat="1" x14ac:dyDescent="0.25">
      <c r="A200" s="25"/>
      <c r="B200" s="36" t="s">
        <v>65</v>
      </c>
      <c r="C200" s="1"/>
      <c r="D200" s="9"/>
      <c r="E200" s="10"/>
      <c r="F200" s="10"/>
    </row>
    <row r="201" spans="1:239" s="60" customFormat="1" x14ac:dyDescent="0.25">
      <c r="A201" s="25"/>
      <c r="B201" s="30"/>
      <c r="C201" s="83"/>
      <c r="D201" s="84"/>
      <c r="E201" s="84"/>
      <c r="F201" s="84"/>
    </row>
    <row r="202" spans="1:239" s="60" customFormat="1" x14ac:dyDescent="0.25">
      <c r="A202" s="24"/>
      <c r="B202" s="36" t="s">
        <v>221</v>
      </c>
      <c r="C202" s="52" t="s">
        <v>52</v>
      </c>
      <c r="D202" s="87">
        <v>25</v>
      </c>
      <c r="E202" s="85"/>
      <c r="F202" s="26">
        <f>D202*E202</f>
        <v>0</v>
      </c>
    </row>
    <row r="203" spans="1:239" s="60" customFormat="1" x14ac:dyDescent="0.25">
      <c r="A203" s="24"/>
      <c r="B203" s="36" t="s">
        <v>225</v>
      </c>
      <c r="C203" s="52" t="s">
        <v>52</v>
      </c>
      <c r="D203" s="87">
        <v>2</v>
      </c>
      <c r="E203" s="85"/>
      <c r="F203" s="26">
        <f>D203*E203</f>
        <v>0</v>
      </c>
    </row>
    <row r="204" spans="1:239" s="60" customFormat="1" x14ac:dyDescent="0.25">
      <c r="A204" s="24"/>
      <c r="B204" s="36" t="s">
        <v>222</v>
      </c>
      <c r="C204" s="52" t="s">
        <v>52</v>
      </c>
      <c r="D204" s="87">
        <v>1</v>
      </c>
      <c r="E204" s="85"/>
      <c r="F204" s="26">
        <f>D204*E204</f>
        <v>0</v>
      </c>
    </row>
    <row r="205" spans="1:239" s="60" customFormat="1" x14ac:dyDescent="0.25">
      <c r="A205" s="24"/>
      <c r="B205" s="36" t="s">
        <v>223</v>
      </c>
      <c r="C205" s="52" t="s">
        <v>52</v>
      </c>
      <c r="D205" s="87">
        <v>1</v>
      </c>
      <c r="E205" s="85"/>
      <c r="F205" s="26">
        <f>D205*E205</f>
        <v>0</v>
      </c>
    </row>
    <row r="206" spans="1:239" s="60" customFormat="1" x14ac:dyDescent="0.25">
      <c r="A206" s="24"/>
      <c r="B206" s="36" t="s">
        <v>224</v>
      </c>
      <c r="C206" s="52" t="s">
        <v>52</v>
      </c>
      <c r="D206" s="87">
        <v>1</v>
      </c>
      <c r="E206" s="85"/>
      <c r="F206" s="26">
        <f t="shared" ref="F206:F208" si="7">D206*E206</f>
        <v>0</v>
      </c>
    </row>
    <row r="207" spans="1:239" s="60" customFormat="1" x14ac:dyDescent="0.25">
      <c r="A207" s="24"/>
      <c r="B207" s="36" t="s">
        <v>226</v>
      </c>
      <c r="C207" s="52" t="s">
        <v>52</v>
      </c>
      <c r="D207" s="87">
        <v>1</v>
      </c>
      <c r="E207" s="85"/>
      <c r="F207" s="26">
        <f t="shared" ref="F207" si="8">D207*E207</f>
        <v>0</v>
      </c>
    </row>
    <row r="208" spans="1:239" s="60" customFormat="1" x14ac:dyDescent="0.25">
      <c r="A208" s="24"/>
      <c r="B208" s="36" t="s">
        <v>227</v>
      </c>
      <c r="C208" s="52" t="s">
        <v>52</v>
      </c>
      <c r="D208" s="87">
        <v>1</v>
      </c>
      <c r="E208" s="85"/>
      <c r="F208" s="26">
        <f t="shared" si="7"/>
        <v>0</v>
      </c>
    </row>
    <row r="209" spans="1:6" s="60" customFormat="1" x14ac:dyDescent="0.25">
      <c r="A209" s="24"/>
      <c r="B209" s="36" t="s">
        <v>228</v>
      </c>
      <c r="C209" s="52" t="s">
        <v>52</v>
      </c>
      <c r="D209" s="87">
        <v>91</v>
      </c>
      <c r="E209" s="85"/>
      <c r="F209" s="26">
        <f t="shared" ref="F209" si="9">D209*E209</f>
        <v>0</v>
      </c>
    </row>
    <row r="210" spans="1:6" s="60" customFormat="1" x14ac:dyDescent="0.25">
      <c r="A210" s="24"/>
      <c r="B210" s="36" t="s">
        <v>229</v>
      </c>
      <c r="C210" s="52" t="s">
        <v>52</v>
      </c>
      <c r="D210" s="87">
        <v>6</v>
      </c>
      <c r="E210" s="85"/>
      <c r="F210" s="26">
        <f t="shared" ref="F210:F222" si="10">D210*E210</f>
        <v>0</v>
      </c>
    </row>
    <row r="211" spans="1:6" s="60" customFormat="1" x14ac:dyDescent="0.25">
      <c r="A211" s="24"/>
      <c r="B211" s="36" t="s">
        <v>230</v>
      </c>
      <c r="C211" s="52" t="s">
        <v>52</v>
      </c>
      <c r="D211" s="87">
        <v>3</v>
      </c>
      <c r="E211" s="85"/>
      <c r="F211" s="26">
        <f t="shared" si="10"/>
        <v>0</v>
      </c>
    </row>
    <row r="212" spans="1:6" s="60" customFormat="1" x14ac:dyDescent="0.25">
      <c r="A212" s="24"/>
      <c r="B212" s="36" t="s">
        <v>231</v>
      </c>
      <c r="C212" s="52" t="s">
        <v>52</v>
      </c>
      <c r="D212" s="87">
        <v>14</v>
      </c>
      <c r="E212" s="85"/>
      <c r="F212" s="26">
        <f t="shared" si="10"/>
        <v>0</v>
      </c>
    </row>
    <row r="213" spans="1:6" s="60" customFormat="1" x14ac:dyDescent="0.25">
      <c r="A213" s="24"/>
      <c r="B213" s="36" t="s">
        <v>232</v>
      </c>
      <c r="C213" s="52" t="s">
        <v>52</v>
      </c>
      <c r="D213" s="87">
        <v>1</v>
      </c>
      <c r="E213" s="85"/>
      <c r="F213" s="26">
        <f t="shared" si="10"/>
        <v>0</v>
      </c>
    </row>
    <row r="214" spans="1:6" s="60" customFormat="1" x14ac:dyDescent="0.25">
      <c r="A214" s="24"/>
      <c r="B214" s="36" t="s">
        <v>233</v>
      </c>
      <c r="C214" s="52" t="s">
        <v>52</v>
      </c>
      <c r="D214" s="87">
        <v>7</v>
      </c>
      <c r="E214" s="85"/>
      <c r="F214" s="26">
        <f t="shared" si="10"/>
        <v>0</v>
      </c>
    </row>
    <row r="215" spans="1:6" s="60" customFormat="1" x14ac:dyDescent="0.25">
      <c r="A215" s="24"/>
      <c r="B215" s="36" t="s">
        <v>234</v>
      </c>
      <c r="C215" s="52" t="s">
        <v>52</v>
      </c>
      <c r="D215" s="87">
        <v>1</v>
      </c>
      <c r="E215" s="85"/>
      <c r="F215" s="26">
        <f t="shared" si="10"/>
        <v>0</v>
      </c>
    </row>
    <row r="216" spans="1:6" s="60" customFormat="1" x14ac:dyDescent="0.25">
      <c r="A216" s="24"/>
      <c r="B216" s="36" t="s">
        <v>235</v>
      </c>
      <c r="C216" s="52" t="s">
        <v>52</v>
      </c>
      <c r="D216" s="87">
        <v>1</v>
      </c>
      <c r="E216" s="85"/>
      <c r="F216" s="26">
        <f t="shared" si="10"/>
        <v>0</v>
      </c>
    </row>
    <row r="217" spans="1:6" s="60" customFormat="1" x14ac:dyDescent="0.25">
      <c r="A217" s="24"/>
      <c r="B217" s="36" t="s">
        <v>236</v>
      </c>
      <c r="C217" s="52" t="s">
        <v>52</v>
      </c>
      <c r="D217" s="87">
        <v>1</v>
      </c>
      <c r="E217" s="85"/>
      <c r="F217" s="26">
        <f t="shared" si="10"/>
        <v>0</v>
      </c>
    </row>
    <row r="218" spans="1:6" s="60" customFormat="1" x14ac:dyDescent="0.25">
      <c r="A218" s="24"/>
      <c r="B218" s="36" t="s">
        <v>283</v>
      </c>
      <c r="C218" s="52" t="s">
        <v>52</v>
      </c>
      <c r="D218" s="87">
        <v>1</v>
      </c>
      <c r="E218" s="85"/>
      <c r="F218" s="26">
        <f t="shared" si="10"/>
        <v>0</v>
      </c>
    </row>
    <row r="219" spans="1:6" s="60" customFormat="1" x14ac:dyDescent="0.25">
      <c r="A219" s="24"/>
      <c r="B219" s="36" t="s">
        <v>284</v>
      </c>
      <c r="C219" s="52" t="s">
        <v>52</v>
      </c>
      <c r="D219" s="87">
        <v>1</v>
      </c>
      <c r="E219" s="85"/>
      <c r="F219" s="26">
        <f t="shared" si="10"/>
        <v>0</v>
      </c>
    </row>
    <row r="220" spans="1:6" s="60" customFormat="1" x14ac:dyDescent="0.25">
      <c r="A220" s="24"/>
      <c r="B220" s="36" t="s">
        <v>237</v>
      </c>
      <c r="C220" s="52" t="s">
        <v>52</v>
      </c>
      <c r="D220" s="87">
        <v>1</v>
      </c>
      <c r="E220" s="85"/>
      <c r="F220" s="26">
        <f t="shared" si="10"/>
        <v>0</v>
      </c>
    </row>
    <row r="221" spans="1:6" s="60" customFormat="1" x14ac:dyDescent="0.25">
      <c r="A221" s="24"/>
      <c r="B221" s="36" t="s">
        <v>238</v>
      </c>
      <c r="C221" s="52" t="s">
        <v>52</v>
      </c>
      <c r="D221" s="87">
        <v>1</v>
      </c>
      <c r="E221" s="85"/>
      <c r="F221" s="26">
        <f t="shared" si="10"/>
        <v>0</v>
      </c>
    </row>
    <row r="222" spans="1:6" s="60" customFormat="1" x14ac:dyDescent="0.25">
      <c r="A222" s="24"/>
      <c r="B222" s="36" t="s">
        <v>240</v>
      </c>
      <c r="C222" s="52" t="s">
        <v>52</v>
      </c>
      <c r="D222" s="87">
        <v>6</v>
      </c>
      <c r="E222" s="85"/>
      <c r="F222" s="26">
        <f t="shared" si="10"/>
        <v>0</v>
      </c>
    </row>
    <row r="223" spans="1:6" s="60" customFormat="1" x14ac:dyDescent="0.25">
      <c r="A223" s="24"/>
      <c r="B223" s="36"/>
      <c r="C223" s="52"/>
      <c r="D223" s="87"/>
      <c r="E223" s="85"/>
      <c r="F223" s="26"/>
    </row>
    <row r="224" spans="1:6" s="60" customFormat="1" ht="45" x14ac:dyDescent="0.25">
      <c r="A224" s="24"/>
      <c r="B224" s="36" t="s">
        <v>266</v>
      </c>
      <c r="C224" s="52"/>
      <c r="D224" s="87"/>
      <c r="E224" s="85"/>
      <c r="F224" s="26"/>
    </row>
    <row r="225" spans="1:6" s="60" customFormat="1" x14ac:dyDescent="0.25">
      <c r="A225" s="24"/>
      <c r="B225" s="36" t="s">
        <v>239</v>
      </c>
      <c r="C225" s="52" t="s">
        <v>52</v>
      </c>
      <c r="D225" s="87">
        <v>2</v>
      </c>
      <c r="E225" s="85"/>
      <c r="F225" s="26">
        <f t="shared" ref="F225" si="11">D225*E225</f>
        <v>0</v>
      </c>
    </row>
    <row r="226" spans="1:6" s="60" customFormat="1" x14ac:dyDescent="0.25">
      <c r="A226" s="24"/>
      <c r="B226" s="36"/>
      <c r="C226" s="52"/>
      <c r="D226" s="87"/>
      <c r="E226" s="85"/>
      <c r="F226" s="26"/>
    </row>
    <row r="227" spans="1:6" s="60" customFormat="1" ht="60" customHeight="1" x14ac:dyDescent="0.25">
      <c r="A227" s="25" t="s">
        <v>276</v>
      </c>
      <c r="B227" s="70" t="s">
        <v>241</v>
      </c>
      <c r="C227" s="1"/>
      <c r="D227" s="9"/>
      <c r="E227" s="10"/>
      <c r="F227" s="10"/>
    </row>
    <row r="228" spans="1:6" x14ac:dyDescent="0.25">
      <c r="A228" s="25"/>
      <c r="B228" s="27"/>
      <c r="C228" s="82" t="s">
        <v>53</v>
      </c>
      <c r="D228" s="87">
        <v>254.19</v>
      </c>
      <c r="E228" s="85"/>
      <c r="F228" s="26">
        <f>D228*E228</f>
        <v>0</v>
      </c>
    </row>
    <row r="229" spans="1:6" ht="45" x14ac:dyDescent="0.25">
      <c r="A229" s="24" t="s">
        <v>277</v>
      </c>
      <c r="B229" s="71" t="s">
        <v>70</v>
      </c>
      <c r="C229" s="72"/>
      <c r="D229" s="73"/>
      <c r="E229" s="73"/>
      <c r="F229" s="73"/>
    </row>
    <row r="230" spans="1:6" x14ac:dyDescent="0.25">
      <c r="A230" s="24"/>
      <c r="B230" s="74"/>
      <c r="C230" s="52" t="s">
        <v>52</v>
      </c>
      <c r="D230" s="87">
        <v>13</v>
      </c>
      <c r="E230" s="85"/>
      <c r="F230" s="26">
        <f>D230*E230</f>
        <v>0</v>
      </c>
    </row>
    <row r="231" spans="1:6" ht="15.75" thickBot="1" x14ac:dyDescent="0.3">
      <c r="A231" s="24"/>
      <c r="B231" s="74"/>
      <c r="C231" s="72"/>
      <c r="D231" s="73"/>
      <c r="E231" s="73"/>
      <c r="F231" s="73"/>
    </row>
    <row r="232" spans="1:6" ht="15.75" thickBot="1" x14ac:dyDescent="0.3">
      <c r="A232" s="403" t="s">
        <v>56</v>
      </c>
      <c r="B232" s="404"/>
      <c r="C232" s="400">
        <f>SUM(F164:F231)</f>
        <v>0</v>
      </c>
      <c r="D232" s="401"/>
      <c r="E232" s="401"/>
      <c r="F232" s="402"/>
    </row>
    <row r="233" spans="1:6" ht="15.75" thickTop="1" x14ac:dyDescent="0.25">
      <c r="A233" s="45"/>
      <c r="B233" s="45"/>
      <c r="C233" s="46"/>
      <c r="D233" s="46"/>
      <c r="E233" s="46"/>
      <c r="F233" s="46"/>
    </row>
    <row r="234" spans="1:6" x14ac:dyDescent="0.25">
      <c r="A234" s="48" t="s">
        <v>41</v>
      </c>
      <c r="B234" s="432" t="s">
        <v>81</v>
      </c>
      <c r="C234" s="432"/>
      <c r="D234" s="432"/>
      <c r="E234" s="432"/>
      <c r="F234" s="432"/>
    </row>
    <row r="235" spans="1:6" x14ac:dyDescent="0.25">
      <c r="A235" s="49"/>
      <c r="B235" s="50"/>
      <c r="C235" s="50"/>
      <c r="D235" s="88"/>
      <c r="E235" s="88"/>
      <c r="F235" s="88"/>
    </row>
    <row r="236" spans="1:6" ht="75" x14ac:dyDescent="0.25">
      <c r="A236" s="49"/>
      <c r="B236" s="50" t="s">
        <v>102</v>
      </c>
      <c r="C236" s="50"/>
      <c r="D236" s="88"/>
      <c r="E236" s="88"/>
      <c r="F236" s="88"/>
    </row>
    <row r="237" spans="1:6" ht="184.5" customHeight="1" x14ac:dyDescent="0.25">
      <c r="A237" s="49" t="s">
        <v>44</v>
      </c>
      <c r="B237" s="51" t="s">
        <v>155</v>
      </c>
      <c r="C237" s="50"/>
      <c r="D237" s="88"/>
      <c r="E237" s="88"/>
      <c r="F237" s="88"/>
    </row>
    <row r="238" spans="1:6" ht="184.5" customHeight="1" x14ac:dyDescent="0.25">
      <c r="A238" s="49"/>
      <c r="B238" s="51" t="s">
        <v>242</v>
      </c>
      <c r="C238" s="50"/>
      <c r="D238" s="88"/>
      <c r="E238" s="88"/>
      <c r="F238" s="88"/>
    </row>
    <row r="239" spans="1:6" ht="50.25" customHeight="1" x14ac:dyDescent="0.25">
      <c r="A239" s="49"/>
      <c r="B239" s="51" t="s">
        <v>106</v>
      </c>
      <c r="C239" s="50"/>
      <c r="D239" s="88"/>
      <c r="E239" s="88"/>
      <c r="F239" s="88"/>
    </row>
    <row r="240" spans="1:6" ht="63.75" customHeight="1" x14ac:dyDescent="0.25">
      <c r="A240" s="49"/>
      <c r="B240" s="51" t="s">
        <v>253</v>
      </c>
      <c r="C240" s="50"/>
      <c r="D240" s="88"/>
      <c r="E240" s="88"/>
      <c r="F240" s="88"/>
    </row>
    <row r="241" spans="1:6" ht="227.25" customHeight="1" x14ac:dyDescent="0.25">
      <c r="A241" s="49"/>
      <c r="B241" s="78" t="s">
        <v>254</v>
      </c>
      <c r="C241" s="50"/>
      <c r="D241" s="88"/>
      <c r="E241" s="88"/>
      <c r="F241" s="88"/>
    </row>
    <row r="242" spans="1:6" ht="78.75" customHeight="1" x14ac:dyDescent="0.25">
      <c r="A242" s="49"/>
      <c r="B242" s="78" t="s">
        <v>255</v>
      </c>
      <c r="C242" s="50"/>
      <c r="D242" s="88"/>
      <c r="E242" s="88"/>
      <c r="F242" s="88"/>
    </row>
    <row r="243" spans="1:6" ht="17.25" x14ac:dyDescent="0.25">
      <c r="A243" s="49"/>
      <c r="B243" s="79" t="s">
        <v>157</v>
      </c>
      <c r="C243" s="52" t="s">
        <v>87</v>
      </c>
      <c r="D243" s="87">
        <v>879.51</v>
      </c>
      <c r="E243" s="85"/>
      <c r="F243" s="26">
        <f>D243*E243</f>
        <v>0</v>
      </c>
    </row>
    <row r="244" spans="1:6" ht="30.75" customHeight="1" x14ac:dyDescent="0.25">
      <c r="A244" s="49"/>
      <c r="B244" s="79" t="s">
        <v>156</v>
      </c>
      <c r="C244" s="52" t="s">
        <v>87</v>
      </c>
      <c r="D244" s="87">
        <v>776.35</v>
      </c>
      <c r="E244" s="85"/>
      <c r="F244" s="26">
        <f>D244*E244</f>
        <v>0</v>
      </c>
    </row>
    <row r="245" spans="1:6" ht="30.75" customHeight="1" x14ac:dyDescent="0.25">
      <c r="A245" s="49"/>
      <c r="B245" s="79" t="s">
        <v>243</v>
      </c>
      <c r="C245" s="52" t="s">
        <v>87</v>
      </c>
      <c r="D245" s="87">
        <v>23.2</v>
      </c>
      <c r="E245" s="85"/>
      <c r="F245" s="26">
        <f>D245*E245</f>
        <v>0</v>
      </c>
    </row>
    <row r="246" spans="1:6" ht="18" customHeight="1" x14ac:dyDescent="0.25">
      <c r="A246" s="49"/>
      <c r="B246" s="79" t="s">
        <v>103</v>
      </c>
      <c r="C246" s="52" t="s">
        <v>87</v>
      </c>
      <c r="D246" s="87">
        <v>879.51</v>
      </c>
      <c r="E246" s="85"/>
      <c r="F246" s="26">
        <f>D246*E246</f>
        <v>0</v>
      </c>
    </row>
    <row r="247" spans="1:6" ht="16.5" customHeight="1" x14ac:dyDescent="0.25">
      <c r="A247" s="49"/>
      <c r="B247" s="79" t="s">
        <v>196</v>
      </c>
      <c r="C247" s="52" t="s">
        <v>87</v>
      </c>
      <c r="D247" s="87">
        <v>54.18</v>
      </c>
      <c r="E247" s="85"/>
      <c r="F247" s="26">
        <f>D247*E247</f>
        <v>0</v>
      </c>
    </row>
    <row r="248" spans="1:6" ht="14.25" customHeight="1" x14ac:dyDescent="0.25">
      <c r="A248" s="49"/>
      <c r="B248" s="51"/>
      <c r="C248" s="21"/>
      <c r="D248" s="20"/>
      <c r="E248" s="20"/>
      <c r="F248" s="20"/>
    </row>
    <row r="249" spans="1:6" ht="67.5" customHeight="1" x14ac:dyDescent="0.25">
      <c r="A249" s="49"/>
      <c r="B249" s="51" t="s">
        <v>104</v>
      </c>
      <c r="C249" s="52"/>
      <c r="D249" s="87"/>
      <c r="E249" s="85"/>
      <c r="F249" s="26"/>
    </row>
    <row r="250" spans="1:6" ht="195" customHeight="1" x14ac:dyDescent="0.25">
      <c r="A250" s="49" t="s">
        <v>79</v>
      </c>
      <c r="B250" s="51" t="s">
        <v>159</v>
      </c>
      <c r="C250" s="52"/>
      <c r="D250" s="87"/>
      <c r="E250" s="85"/>
      <c r="F250" s="26"/>
    </row>
    <row r="251" spans="1:6" ht="45" x14ac:dyDescent="0.25">
      <c r="A251" s="49"/>
      <c r="B251" s="51" t="s">
        <v>116</v>
      </c>
      <c r="C251" s="52"/>
      <c r="D251" s="87"/>
      <c r="E251" s="85"/>
      <c r="F251" s="26"/>
    </row>
    <row r="252" spans="1:6" ht="77.25" x14ac:dyDescent="0.25">
      <c r="A252" s="49"/>
      <c r="B252" s="51" t="s">
        <v>256</v>
      </c>
      <c r="C252" s="52"/>
      <c r="D252" s="87"/>
      <c r="E252" s="85"/>
      <c r="F252" s="26"/>
    </row>
    <row r="253" spans="1:6" ht="99" customHeight="1" x14ac:dyDescent="0.25">
      <c r="A253" s="49"/>
      <c r="B253" s="51" t="s">
        <v>160</v>
      </c>
      <c r="C253" s="52"/>
      <c r="D253" s="87"/>
      <c r="E253" s="85"/>
      <c r="F253" s="26"/>
    </row>
    <row r="254" spans="1:6" ht="30" x14ac:dyDescent="0.25">
      <c r="A254" s="49"/>
      <c r="B254" s="79" t="s">
        <v>158</v>
      </c>
      <c r="C254" s="52" t="s">
        <v>87</v>
      </c>
      <c r="D254" s="87">
        <v>23.74</v>
      </c>
      <c r="E254" s="85"/>
      <c r="F254" s="26">
        <f t="shared" ref="F254:F255" si="12">D254*E254</f>
        <v>0</v>
      </c>
    </row>
    <row r="255" spans="1:6" ht="14.25" customHeight="1" x14ac:dyDescent="0.25">
      <c r="A255" s="49"/>
      <c r="B255" s="79" t="s">
        <v>105</v>
      </c>
      <c r="C255" s="52" t="s">
        <v>87</v>
      </c>
      <c r="D255" s="87">
        <v>26.11</v>
      </c>
      <c r="E255" s="85"/>
      <c r="F255" s="26">
        <f t="shared" si="12"/>
        <v>0</v>
      </c>
    </row>
    <row r="256" spans="1:6" ht="14.25" customHeight="1" x14ac:dyDescent="0.25">
      <c r="A256" s="49"/>
      <c r="B256" s="79" t="s">
        <v>161</v>
      </c>
      <c r="C256" s="52" t="s">
        <v>87</v>
      </c>
      <c r="D256" s="87">
        <v>23.74</v>
      </c>
      <c r="E256" s="85"/>
      <c r="F256" s="26">
        <f t="shared" ref="F256" si="13">D256*E256</f>
        <v>0</v>
      </c>
    </row>
    <row r="257" spans="1:6" ht="16.5" customHeight="1" x14ac:dyDescent="0.25">
      <c r="A257" s="49"/>
      <c r="B257" s="79"/>
      <c r="C257" s="52"/>
      <c r="D257" s="87"/>
      <c r="E257" s="85"/>
      <c r="F257" s="26"/>
    </row>
    <row r="258" spans="1:6" ht="60" x14ac:dyDescent="0.25">
      <c r="A258" s="49"/>
      <c r="B258" s="51" t="s">
        <v>162</v>
      </c>
      <c r="C258" s="52"/>
      <c r="D258" s="87"/>
      <c r="E258" s="85"/>
      <c r="F258" s="26"/>
    </row>
    <row r="259" spans="1:6" ht="180" x14ac:dyDescent="0.25">
      <c r="A259" s="49" t="s">
        <v>82</v>
      </c>
      <c r="B259" s="51" t="s">
        <v>257</v>
      </c>
      <c r="C259" s="52"/>
      <c r="D259" s="87"/>
      <c r="E259" s="85"/>
      <c r="F259" s="26"/>
    </row>
    <row r="260" spans="1:6" ht="45" x14ac:dyDescent="0.25">
      <c r="A260" s="49"/>
      <c r="B260" s="51" t="s">
        <v>116</v>
      </c>
      <c r="C260" s="52"/>
      <c r="D260" s="87"/>
      <c r="E260" s="85"/>
      <c r="F260" s="26"/>
    </row>
    <row r="261" spans="1:6" ht="77.25" x14ac:dyDescent="0.25">
      <c r="A261" s="49"/>
      <c r="B261" s="51" t="s">
        <v>256</v>
      </c>
      <c r="C261" s="52"/>
      <c r="D261" s="87"/>
      <c r="E261" s="85"/>
      <c r="F261" s="26"/>
    </row>
    <row r="262" spans="1:6" ht="60" x14ac:dyDescent="0.25">
      <c r="A262" s="49"/>
      <c r="B262" s="51" t="s">
        <v>160</v>
      </c>
      <c r="C262" s="52"/>
      <c r="D262" s="87"/>
      <c r="E262" s="85"/>
      <c r="F262" s="26"/>
    </row>
    <row r="263" spans="1:6" ht="30" x14ac:dyDescent="0.25">
      <c r="A263" s="49"/>
      <c r="B263" s="79" t="s">
        <v>163</v>
      </c>
      <c r="C263" s="52" t="s">
        <v>87</v>
      </c>
      <c r="D263" s="87">
        <v>84.35</v>
      </c>
      <c r="E263" s="85"/>
      <c r="F263" s="26">
        <f t="shared" ref="F263:F265" si="14">D263*E263</f>
        <v>0</v>
      </c>
    </row>
    <row r="264" spans="1:6" ht="16.5" customHeight="1" x14ac:dyDescent="0.25">
      <c r="A264" s="49"/>
      <c r="B264" s="79" t="s">
        <v>105</v>
      </c>
      <c r="C264" s="52" t="s">
        <v>87</v>
      </c>
      <c r="D264" s="87">
        <v>92.78</v>
      </c>
      <c r="E264" s="85"/>
      <c r="F264" s="26">
        <f t="shared" si="14"/>
        <v>0</v>
      </c>
    </row>
    <row r="265" spans="1:6" ht="16.5" customHeight="1" x14ac:dyDescent="0.25">
      <c r="A265" s="49"/>
      <c r="B265" s="79" t="s">
        <v>161</v>
      </c>
      <c r="C265" s="52" t="s">
        <v>87</v>
      </c>
      <c r="D265" s="87">
        <v>84.35</v>
      </c>
      <c r="E265" s="85"/>
      <c r="F265" s="26">
        <f t="shared" si="14"/>
        <v>0</v>
      </c>
    </row>
    <row r="266" spans="1:6" ht="16.5" customHeight="1" x14ac:dyDescent="0.25">
      <c r="A266" s="49"/>
      <c r="B266" s="79"/>
      <c r="C266" s="52"/>
      <c r="D266" s="87"/>
      <c r="E266" s="85"/>
      <c r="F266" s="26"/>
    </row>
    <row r="267" spans="1:6" ht="16.5" customHeight="1" x14ac:dyDescent="0.25">
      <c r="A267" s="49"/>
      <c r="B267" s="51" t="s">
        <v>258</v>
      </c>
      <c r="C267" s="52"/>
      <c r="D267" s="87"/>
      <c r="E267" s="85"/>
      <c r="F267" s="26"/>
    </row>
    <row r="268" spans="1:6" ht="165" x14ac:dyDescent="0.25">
      <c r="A268" s="49" t="s">
        <v>83</v>
      </c>
      <c r="B268" s="51" t="s">
        <v>259</v>
      </c>
      <c r="C268" s="52"/>
      <c r="D268" s="87"/>
      <c r="E268" s="85"/>
      <c r="F268" s="26"/>
    </row>
    <row r="269" spans="1:6" ht="45" x14ac:dyDescent="0.25">
      <c r="A269" s="49"/>
      <c r="B269" s="51" t="s">
        <v>116</v>
      </c>
      <c r="C269" s="52"/>
      <c r="D269" s="87"/>
      <c r="E269" s="85"/>
      <c r="F269" s="26"/>
    </row>
    <row r="270" spans="1:6" ht="77.25" x14ac:dyDescent="0.25">
      <c r="A270" s="49"/>
      <c r="B270" s="51" t="s">
        <v>256</v>
      </c>
      <c r="C270" s="52"/>
      <c r="D270" s="87"/>
      <c r="E270" s="85"/>
      <c r="F270" s="26"/>
    </row>
    <row r="271" spans="1:6" ht="64.5" customHeight="1" x14ac:dyDescent="0.25">
      <c r="A271" s="49"/>
      <c r="B271" s="51" t="s">
        <v>164</v>
      </c>
      <c r="C271" s="52"/>
      <c r="D271" s="87"/>
      <c r="E271" s="85"/>
      <c r="F271" s="26"/>
    </row>
    <row r="272" spans="1:6" ht="124.5" x14ac:dyDescent="0.25">
      <c r="A272" s="49"/>
      <c r="B272" s="51" t="s">
        <v>178</v>
      </c>
      <c r="C272" s="52"/>
      <c r="D272" s="87"/>
      <c r="E272" s="85"/>
      <c r="F272" s="26"/>
    </row>
    <row r="273" spans="1:6" ht="130.5" customHeight="1" x14ac:dyDescent="0.25">
      <c r="A273" s="49"/>
      <c r="B273" s="51" t="s">
        <v>260</v>
      </c>
      <c r="C273" s="52"/>
      <c r="D273" s="87"/>
      <c r="E273" s="85"/>
      <c r="F273" s="26"/>
    </row>
    <row r="274" spans="1:6" ht="16.5" customHeight="1" x14ac:dyDescent="0.25">
      <c r="A274" s="49"/>
      <c r="B274" s="79" t="s">
        <v>105</v>
      </c>
      <c r="C274" s="52" t="s">
        <v>87</v>
      </c>
      <c r="D274" s="87">
        <v>25.86</v>
      </c>
      <c r="E274" s="85"/>
      <c r="F274" s="26">
        <f>D274*E274</f>
        <v>0</v>
      </c>
    </row>
    <row r="275" spans="1:6" ht="30" x14ac:dyDescent="0.25">
      <c r="A275" s="49"/>
      <c r="B275" s="79" t="s">
        <v>165</v>
      </c>
      <c r="C275" s="52" t="s">
        <v>87</v>
      </c>
      <c r="D275" s="87">
        <v>23.51</v>
      </c>
      <c r="E275" s="85"/>
      <c r="F275" s="26">
        <f t="shared" ref="F275:F277" si="15">D275*E275</f>
        <v>0</v>
      </c>
    </row>
    <row r="276" spans="1:6" ht="16.5" customHeight="1" x14ac:dyDescent="0.25">
      <c r="A276" s="49"/>
      <c r="B276" s="79" t="s">
        <v>166</v>
      </c>
      <c r="C276" s="52" t="s">
        <v>87</v>
      </c>
      <c r="D276" s="87">
        <v>25.86</v>
      </c>
      <c r="E276" s="85"/>
      <c r="F276" s="26">
        <f>D276*E276</f>
        <v>0</v>
      </c>
    </row>
    <row r="277" spans="1:6" ht="17.25" x14ac:dyDescent="0.25">
      <c r="A277" s="49"/>
      <c r="B277" s="79" t="s">
        <v>167</v>
      </c>
      <c r="C277" s="52" t="s">
        <v>87</v>
      </c>
      <c r="D277" s="87">
        <v>23.51</v>
      </c>
      <c r="E277" s="85"/>
      <c r="F277" s="26">
        <f t="shared" si="15"/>
        <v>0</v>
      </c>
    </row>
    <row r="278" spans="1:6" ht="17.25" x14ac:dyDescent="0.25">
      <c r="A278" s="49"/>
      <c r="B278" s="79" t="s">
        <v>168</v>
      </c>
      <c r="C278" s="52" t="s">
        <v>87</v>
      </c>
      <c r="D278" s="87">
        <v>25.86</v>
      </c>
      <c r="E278" s="85"/>
      <c r="F278" s="26">
        <f t="shared" ref="F278" si="16">D278*E278</f>
        <v>0</v>
      </c>
    </row>
    <row r="279" spans="1:6" ht="16.5" customHeight="1" x14ac:dyDescent="0.25">
      <c r="A279" s="49"/>
      <c r="B279" s="79"/>
      <c r="C279" s="52"/>
      <c r="D279" s="87"/>
      <c r="E279" s="85"/>
      <c r="F279" s="26"/>
    </row>
    <row r="280" spans="1:6" ht="60" x14ac:dyDescent="0.25">
      <c r="A280" s="49"/>
      <c r="B280" s="79" t="s">
        <v>169</v>
      </c>
      <c r="C280" s="52"/>
      <c r="D280" s="87"/>
      <c r="E280" s="85"/>
      <c r="F280" s="26"/>
    </row>
    <row r="281" spans="1:6" ht="180" x14ac:dyDescent="0.25">
      <c r="A281" s="42" t="s">
        <v>84</v>
      </c>
      <c r="B281" s="51" t="s">
        <v>263</v>
      </c>
      <c r="C281" s="52"/>
      <c r="D281" s="87"/>
      <c r="E281" s="85"/>
      <c r="F281" s="26"/>
    </row>
    <row r="282" spans="1:6" ht="45" x14ac:dyDescent="0.25">
      <c r="B282" s="51" t="s">
        <v>116</v>
      </c>
      <c r="C282" s="52"/>
      <c r="D282" s="87"/>
      <c r="E282" s="85"/>
      <c r="F282" s="26"/>
    </row>
    <row r="283" spans="1:6" ht="105" x14ac:dyDescent="0.25">
      <c r="B283" s="51" t="s">
        <v>264</v>
      </c>
      <c r="C283" s="52"/>
      <c r="D283" s="87"/>
      <c r="E283" s="85"/>
      <c r="F283" s="26"/>
    </row>
    <row r="284" spans="1:6" ht="77.25" x14ac:dyDescent="0.25">
      <c r="B284" s="51" t="s">
        <v>256</v>
      </c>
      <c r="C284" s="52"/>
      <c r="D284" s="87"/>
      <c r="E284" s="85"/>
      <c r="F284" s="26"/>
    </row>
    <row r="285" spans="1:6" ht="60" x14ac:dyDescent="0.25">
      <c r="B285" s="51" t="s">
        <v>160</v>
      </c>
      <c r="C285" s="52"/>
      <c r="D285" s="87"/>
      <c r="E285" s="85"/>
      <c r="F285" s="26"/>
    </row>
    <row r="286" spans="1:6" ht="17.25" x14ac:dyDescent="0.25">
      <c r="B286" s="79" t="s">
        <v>170</v>
      </c>
      <c r="C286" s="52" t="s">
        <v>87</v>
      </c>
      <c r="D286" s="87">
        <v>99</v>
      </c>
      <c r="E286" s="85"/>
      <c r="F286" s="26">
        <f t="shared" ref="F286" si="17">D286*E286</f>
        <v>0</v>
      </c>
    </row>
    <row r="287" spans="1:6" ht="30" x14ac:dyDescent="0.25">
      <c r="B287" s="79" t="s">
        <v>171</v>
      </c>
      <c r="C287" s="52" t="s">
        <v>87</v>
      </c>
      <c r="D287" s="87">
        <v>90</v>
      </c>
      <c r="E287" s="85"/>
      <c r="F287" s="26">
        <f t="shared" ref="F287:F289" si="18">D287*E287</f>
        <v>0</v>
      </c>
    </row>
    <row r="288" spans="1:6" ht="17.25" x14ac:dyDescent="0.25">
      <c r="B288" s="79" t="s">
        <v>105</v>
      </c>
      <c r="C288" s="52" t="s">
        <v>87</v>
      </c>
      <c r="D288" s="87">
        <v>99</v>
      </c>
      <c r="E288" s="85"/>
      <c r="F288" s="26">
        <f t="shared" si="18"/>
        <v>0</v>
      </c>
    </row>
    <row r="289" spans="1:6" ht="17.25" x14ac:dyDescent="0.25">
      <c r="B289" s="79" t="s">
        <v>161</v>
      </c>
      <c r="C289" s="52" t="s">
        <v>87</v>
      </c>
      <c r="D289" s="87">
        <v>90</v>
      </c>
      <c r="E289" s="85"/>
      <c r="F289" s="26">
        <f t="shared" si="18"/>
        <v>0</v>
      </c>
    </row>
    <row r="290" spans="1:6" x14ac:dyDescent="0.25">
      <c r="B290" s="79"/>
      <c r="C290" s="52"/>
      <c r="D290" s="87"/>
      <c r="E290" s="85"/>
      <c r="F290" s="26"/>
    </row>
    <row r="291" spans="1:6" ht="16.5" customHeight="1" x14ac:dyDescent="0.25">
      <c r="A291" s="49"/>
      <c r="B291" s="51" t="s">
        <v>172</v>
      </c>
      <c r="C291" s="52"/>
      <c r="D291" s="87"/>
      <c r="E291" s="85"/>
      <c r="F291" s="26"/>
    </row>
    <row r="292" spans="1:6" ht="104.25" customHeight="1" x14ac:dyDescent="0.25">
      <c r="A292" s="49" t="s">
        <v>109</v>
      </c>
      <c r="B292" s="51" t="s">
        <v>173</v>
      </c>
      <c r="C292" s="52"/>
      <c r="D292" s="87"/>
      <c r="E292" s="85"/>
      <c r="F292" s="26"/>
    </row>
    <row r="293" spans="1:6" ht="45" x14ac:dyDescent="0.25">
      <c r="A293" s="49"/>
      <c r="B293" s="29" t="s">
        <v>63</v>
      </c>
      <c r="C293" s="52"/>
      <c r="D293" s="87"/>
      <c r="E293" s="85"/>
      <c r="F293" s="26"/>
    </row>
    <row r="294" spans="1:6" ht="75" x14ac:dyDescent="0.25">
      <c r="A294" s="49"/>
      <c r="B294" s="29" t="s">
        <v>174</v>
      </c>
      <c r="C294" s="52"/>
      <c r="D294" s="87"/>
      <c r="E294" s="85"/>
      <c r="F294" s="26"/>
    </row>
    <row r="295" spans="1:6" ht="45" x14ac:dyDescent="0.25">
      <c r="A295" s="49"/>
      <c r="B295" s="29" t="s">
        <v>99</v>
      </c>
      <c r="C295" s="52"/>
      <c r="D295" s="87"/>
      <c r="E295" s="85"/>
      <c r="F295" s="26"/>
    </row>
    <row r="296" spans="1:6" ht="107.25" x14ac:dyDescent="0.25">
      <c r="A296" s="49"/>
      <c r="B296" s="29" t="s">
        <v>137</v>
      </c>
      <c r="C296" s="52"/>
      <c r="D296" s="87"/>
      <c r="E296" s="85"/>
      <c r="F296" s="26"/>
    </row>
    <row r="297" spans="1:6" ht="78" customHeight="1" x14ac:dyDescent="0.25">
      <c r="B297" s="29" t="s">
        <v>197</v>
      </c>
    </row>
    <row r="298" spans="1:6" ht="16.5" customHeight="1" x14ac:dyDescent="0.25">
      <c r="B298" s="67" t="s">
        <v>153</v>
      </c>
      <c r="C298" s="20" t="s">
        <v>13</v>
      </c>
      <c r="D298" s="13">
        <v>28.98</v>
      </c>
      <c r="E298" s="43"/>
      <c r="F298" s="13">
        <f>D298*E298</f>
        <v>0</v>
      </c>
    </row>
    <row r="299" spans="1:6" ht="16.5" customHeight="1" x14ac:dyDescent="0.25">
      <c r="B299" s="67" t="s">
        <v>175</v>
      </c>
      <c r="C299" s="20" t="s">
        <v>13</v>
      </c>
      <c r="D299" s="13">
        <v>28.98</v>
      </c>
      <c r="E299" s="43"/>
      <c r="F299" s="13">
        <f>D299*E299</f>
        <v>0</v>
      </c>
    </row>
    <row r="300" spans="1:6" ht="15.75" thickBot="1" x14ac:dyDescent="0.3">
      <c r="B300" s="79"/>
      <c r="C300" s="52"/>
      <c r="D300" s="87"/>
      <c r="E300" s="85"/>
      <c r="F300" s="26"/>
    </row>
    <row r="301" spans="1:6" ht="15.75" thickBot="1" x14ac:dyDescent="0.3">
      <c r="A301" s="403" t="s">
        <v>86</v>
      </c>
      <c r="B301" s="404"/>
      <c r="C301" s="400">
        <f>SUM(F235:F300)</f>
        <v>0</v>
      </c>
      <c r="D301" s="401"/>
      <c r="E301" s="401"/>
      <c r="F301" s="402"/>
    </row>
    <row r="302" spans="1:6" ht="15.75" thickTop="1" x14ac:dyDescent="0.25">
      <c r="B302" s="29"/>
    </row>
    <row r="303" spans="1:6" x14ac:dyDescent="0.25">
      <c r="A303" s="15" t="s">
        <v>77</v>
      </c>
      <c r="B303" s="393" t="s">
        <v>37</v>
      </c>
      <c r="C303" s="393"/>
      <c r="D303" s="393"/>
      <c r="E303" s="393"/>
      <c r="F303" s="394"/>
    </row>
    <row r="305" spans="1:6" ht="348" customHeight="1" x14ac:dyDescent="0.25">
      <c r="B305" s="68" t="s">
        <v>51</v>
      </c>
    </row>
    <row r="306" spans="1:6" ht="60" x14ac:dyDescent="0.25">
      <c r="B306" s="75" t="s">
        <v>265</v>
      </c>
    </row>
    <row r="307" spans="1:6" ht="60" x14ac:dyDescent="0.25">
      <c r="B307" s="58" t="s">
        <v>107</v>
      </c>
    </row>
    <row r="309" spans="1:6" ht="45" x14ac:dyDescent="0.25">
      <c r="A309" s="16" t="s">
        <v>30</v>
      </c>
      <c r="B309" s="55" t="s">
        <v>29</v>
      </c>
      <c r="C309" s="56" t="s">
        <v>19</v>
      </c>
      <c r="D309" s="57" t="s">
        <v>20</v>
      </c>
      <c r="E309" s="57" t="s">
        <v>21</v>
      </c>
      <c r="F309" s="57" t="s">
        <v>23</v>
      </c>
    </row>
    <row r="310" spans="1:6" ht="105" x14ac:dyDescent="0.25">
      <c r="A310" s="14" t="s">
        <v>78</v>
      </c>
      <c r="B310" s="29" t="s">
        <v>108</v>
      </c>
    </row>
    <row r="311" spans="1:6" x14ac:dyDescent="0.25">
      <c r="B311" s="29"/>
      <c r="C311" s="20" t="s">
        <v>12</v>
      </c>
      <c r="D311" s="13">
        <v>254.19</v>
      </c>
      <c r="F311" s="13">
        <f>D311*E311</f>
        <v>0</v>
      </c>
    </row>
    <row r="312" spans="1:6" x14ac:dyDescent="0.25">
      <c r="B312" s="29"/>
    </row>
    <row r="313" spans="1:6" ht="75" x14ac:dyDescent="0.25">
      <c r="A313" s="101" t="s">
        <v>278</v>
      </c>
      <c r="B313" s="102" t="s">
        <v>285</v>
      </c>
      <c r="C313" s="103"/>
      <c r="D313" s="104"/>
      <c r="E313" s="104"/>
      <c r="F313" s="104"/>
    </row>
    <row r="314" spans="1:6" x14ac:dyDescent="0.25">
      <c r="A314" s="105"/>
      <c r="B314" s="102"/>
      <c r="C314" s="106" t="s">
        <v>12</v>
      </c>
      <c r="D314" s="106">
        <v>171.24</v>
      </c>
      <c r="E314" s="106"/>
      <c r="F314" s="107">
        <f>D314*E314</f>
        <v>0</v>
      </c>
    </row>
    <row r="315" spans="1:6" x14ac:dyDescent="0.25">
      <c r="B315" s="29"/>
    </row>
    <row r="316" spans="1:6" ht="90" x14ac:dyDescent="0.25">
      <c r="A316" s="101" t="s">
        <v>279</v>
      </c>
      <c r="B316" s="108" t="s">
        <v>286</v>
      </c>
      <c r="C316" s="109"/>
      <c r="D316" s="109"/>
      <c r="E316" s="109"/>
      <c r="F316" s="109"/>
    </row>
    <row r="317" spans="1:6" x14ac:dyDescent="0.25">
      <c r="B317" s="29"/>
      <c r="C317" s="20" t="s">
        <v>12</v>
      </c>
      <c r="D317" s="13">
        <v>100.14</v>
      </c>
      <c r="F317" s="13">
        <f>D317*E317</f>
        <v>0</v>
      </c>
    </row>
    <row r="318" spans="1:6" x14ac:dyDescent="0.25">
      <c r="B318" s="29"/>
    </row>
    <row r="319" spans="1:6" ht="225" x14ac:dyDescent="0.25">
      <c r="A319" s="101" t="s">
        <v>280</v>
      </c>
      <c r="B319" s="110" t="s">
        <v>287</v>
      </c>
      <c r="C319" s="106"/>
      <c r="D319" s="111"/>
      <c r="E319" s="106"/>
      <c r="F319" s="107"/>
    </row>
    <row r="320" spans="1:6" ht="105" x14ac:dyDescent="0.25">
      <c r="A320" s="105"/>
      <c r="B320" s="110" t="s">
        <v>288</v>
      </c>
      <c r="C320" s="106"/>
      <c r="D320" s="111"/>
      <c r="E320" s="106"/>
      <c r="F320" s="107"/>
    </row>
    <row r="321" spans="1:6" ht="75" x14ac:dyDescent="0.25">
      <c r="A321" s="105"/>
      <c r="B321" s="110" t="s">
        <v>289</v>
      </c>
      <c r="C321" s="106"/>
      <c r="D321" s="111"/>
      <c r="E321" s="106"/>
      <c r="F321" s="107"/>
    </row>
    <row r="322" spans="1:6" x14ac:dyDescent="0.25">
      <c r="A322" s="105"/>
      <c r="B322" s="102"/>
      <c r="C322" s="106" t="s">
        <v>12</v>
      </c>
      <c r="D322" s="106">
        <v>271.38</v>
      </c>
      <c r="E322" s="106"/>
      <c r="F322" s="107">
        <f>D322*E322</f>
        <v>0</v>
      </c>
    </row>
    <row r="323" spans="1:6" x14ac:dyDescent="0.25">
      <c r="B323" s="29"/>
    </row>
    <row r="324" spans="1:6" x14ac:dyDescent="0.25">
      <c r="A324" s="2" t="s">
        <v>281</v>
      </c>
      <c r="B324" s="92" t="s">
        <v>176</v>
      </c>
      <c r="C324" s="8"/>
      <c r="D324" s="9"/>
      <c r="E324" s="10"/>
      <c r="F324" s="10"/>
    </row>
    <row r="325" spans="1:6" ht="17.25" x14ac:dyDescent="0.25">
      <c r="A325" s="2"/>
      <c r="B325" s="37"/>
      <c r="C325" s="2" t="s">
        <v>13</v>
      </c>
      <c r="D325" s="9">
        <v>7</v>
      </c>
      <c r="E325" s="10"/>
      <c r="F325" s="10">
        <f>D325*E325</f>
        <v>0</v>
      </c>
    </row>
    <row r="326" spans="1:6" x14ac:dyDescent="0.25">
      <c r="A326" s="2"/>
      <c r="B326" s="37"/>
      <c r="C326" s="8"/>
      <c r="D326" s="9"/>
      <c r="E326" s="10"/>
      <c r="F326" s="10"/>
    </row>
    <row r="327" spans="1:6" ht="60" x14ac:dyDescent="0.25">
      <c r="A327" s="2" t="s">
        <v>282</v>
      </c>
      <c r="B327" s="29" t="s">
        <v>64</v>
      </c>
      <c r="C327" s="8"/>
      <c r="D327" s="9"/>
      <c r="E327" s="10"/>
      <c r="F327" s="10"/>
    </row>
    <row r="328" spans="1:6" x14ac:dyDescent="0.25">
      <c r="A328" s="2"/>
      <c r="B328" s="67" t="s">
        <v>96</v>
      </c>
      <c r="C328" s="20" t="s">
        <v>12</v>
      </c>
      <c r="D328" s="13">
        <v>185.51</v>
      </c>
      <c r="F328" s="13">
        <f>D328*E328</f>
        <v>0</v>
      </c>
    </row>
    <row r="329" spans="1:6" x14ac:dyDescent="0.25">
      <c r="B329" s="31" t="s">
        <v>177</v>
      </c>
      <c r="C329" s="20" t="s">
        <v>12</v>
      </c>
      <c r="D329" s="13">
        <v>15.99</v>
      </c>
      <c r="F329" s="13">
        <f>D329*E329</f>
        <v>0</v>
      </c>
    </row>
    <row r="330" spans="1:6" x14ac:dyDescent="0.25">
      <c r="B330" s="31"/>
    </row>
    <row r="331" spans="1:6" ht="75" x14ac:dyDescent="0.25">
      <c r="A331" s="14" t="s">
        <v>290</v>
      </c>
      <c r="B331" s="31" t="s">
        <v>110</v>
      </c>
    </row>
    <row r="332" spans="1:6" x14ac:dyDescent="0.25">
      <c r="B332" s="31"/>
      <c r="C332" s="20" t="s">
        <v>12</v>
      </c>
      <c r="D332" s="13">
        <v>199.58</v>
      </c>
      <c r="F332" s="13">
        <f>D332*E332</f>
        <v>0</v>
      </c>
    </row>
    <row r="333" spans="1:6" ht="15.75" thickBot="1" x14ac:dyDescent="0.3">
      <c r="B333" s="31"/>
    </row>
    <row r="334" spans="1:6" ht="15.75" thickBot="1" x14ac:dyDescent="0.3">
      <c r="A334" s="391" t="s">
        <v>40</v>
      </c>
      <c r="B334" s="392"/>
      <c r="C334" s="397">
        <f>SUM(F310:F333)</f>
        <v>0</v>
      </c>
      <c r="D334" s="398"/>
      <c r="E334" s="398"/>
      <c r="F334" s="399"/>
    </row>
    <row r="335" spans="1:6" ht="15.75" thickTop="1" x14ac:dyDescent="0.25">
      <c r="A335" s="22"/>
      <c r="B335" s="22"/>
      <c r="C335" s="47"/>
      <c r="D335" s="47"/>
      <c r="E335" s="47"/>
      <c r="F335" s="47"/>
    </row>
    <row r="336" spans="1:6" x14ac:dyDescent="0.25">
      <c r="A336" s="15" t="s">
        <v>67</v>
      </c>
      <c r="B336" s="395" t="s">
        <v>42</v>
      </c>
      <c r="C336" s="395"/>
      <c r="D336" s="395"/>
      <c r="E336" s="395"/>
      <c r="F336" s="396"/>
    </row>
    <row r="338" spans="1:6" ht="135.75" customHeight="1" x14ac:dyDescent="0.25">
      <c r="B338" s="68" t="s">
        <v>43</v>
      </c>
    </row>
    <row r="339" spans="1:6" ht="90" x14ac:dyDescent="0.25">
      <c r="B339" s="29" t="s">
        <v>139</v>
      </c>
    </row>
    <row r="341" spans="1:6" ht="45" x14ac:dyDescent="0.25">
      <c r="A341" s="16" t="s">
        <v>30</v>
      </c>
      <c r="B341" s="55" t="s">
        <v>29</v>
      </c>
      <c r="C341" s="56" t="s">
        <v>19</v>
      </c>
      <c r="D341" s="57" t="s">
        <v>20</v>
      </c>
      <c r="E341" s="57" t="s">
        <v>21</v>
      </c>
      <c r="F341" s="57" t="s">
        <v>23</v>
      </c>
    </row>
    <row r="342" spans="1:6" ht="60" x14ac:dyDescent="0.25">
      <c r="A342" s="14" t="s">
        <v>85</v>
      </c>
      <c r="B342" s="29" t="s">
        <v>536</v>
      </c>
      <c r="C342" s="60"/>
      <c r="D342" s="80"/>
      <c r="E342" s="80"/>
      <c r="F342" s="80"/>
    </row>
    <row r="343" spans="1:6" x14ac:dyDescent="0.25">
      <c r="A343" s="19"/>
      <c r="B343" s="3"/>
      <c r="C343" s="20" t="s">
        <v>1</v>
      </c>
      <c r="D343" s="13">
        <v>1</v>
      </c>
      <c r="F343" s="13">
        <f>D343*E343</f>
        <v>0</v>
      </c>
    </row>
    <row r="344" spans="1:6" x14ac:dyDescent="0.25">
      <c r="A344" s="19"/>
      <c r="B344" s="3"/>
    </row>
    <row r="345" spans="1:6" ht="45" x14ac:dyDescent="0.25">
      <c r="A345" s="19" t="s">
        <v>268</v>
      </c>
      <c r="B345" s="3" t="s">
        <v>267</v>
      </c>
      <c r="C345" s="20" t="s">
        <v>12</v>
      </c>
      <c r="D345" s="13">
        <v>18.46</v>
      </c>
      <c r="F345" s="13">
        <f>D345*E345</f>
        <v>0</v>
      </c>
    </row>
    <row r="346" spans="1:6" ht="15.75" thickBot="1" x14ac:dyDescent="0.3">
      <c r="A346" s="19"/>
      <c r="B346" s="3"/>
    </row>
    <row r="347" spans="1:6" ht="15.75" thickBot="1" x14ac:dyDescent="0.3">
      <c r="A347" s="391" t="s">
        <v>45</v>
      </c>
      <c r="B347" s="392"/>
      <c r="C347" s="397">
        <f>SUM(F342:F346)</f>
        <v>0</v>
      </c>
      <c r="D347" s="398"/>
      <c r="E347" s="398"/>
      <c r="F347" s="399"/>
    </row>
    <row r="348" spans="1:6" ht="16.5" thickTop="1" thickBot="1" x14ac:dyDescent="0.3">
      <c r="A348" s="18"/>
      <c r="B348" s="3"/>
      <c r="C348" s="1"/>
      <c r="D348" s="4"/>
      <c r="E348" s="5"/>
      <c r="F348" s="5"/>
    </row>
    <row r="349" spans="1:6" ht="15.75" thickBot="1" x14ac:dyDescent="0.3">
      <c r="A349" s="409" t="s">
        <v>46</v>
      </c>
      <c r="B349" s="417"/>
      <c r="C349" s="417"/>
      <c r="D349" s="417"/>
      <c r="E349" s="417"/>
      <c r="F349" s="410"/>
    </row>
    <row r="350" spans="1:6" x14ac:dyDescent="0.25">
      <c r="A350" s="18" t="s">
        <v>16</v>
      </c>
      <c r="B350" s="3" t="s">
        <v>17</v>
      </c>
      <c r="C350" s="421">
        <f>C87</f>
        <v>0</v>
      </c>
      <c r="D350" s="422"/>
      <c r="E350" s="422"/>
      <c r="F350" s="423"/>
    </row>
    <row r="351" spans="1:6" x14ac:dyDescent="0.25">
      <c r="A351" s="18" t="s">
        <v>32</v>
      </c>
      <c r="B351" s="3" t="s">
        <v>148</v>
      </c>
      <c r="C351" s="405">
        <f>C114</f>
        <v>0</v>
      </c>
      <c r="D351" s="406"/>
      <c r="E351" s="406"/>
      <c r="F351" s="407"/>
    </row>
    <row r="352" spans="1:6" x14ac:dyDescent="0.25">
      <c r="A352" s="18" t="s">
        <v>66</v>
      </c>
      <c r="B352" s="3" t="s">
        <v>3</v>
      </c>
      <c r="C352" s="386">
        <f>C160</f>
        <v>0</v>
      </c>
      <c r="D352" s="424"/>
      <c r="E352" s="424"/>
      <c r="F352" s="425"/>
    </row>
    <row r="353" spans="1:6" x14ac:dyDescent="0.25">
      <c r="A353" s="18" t="s">
        <v>36</v>
      </c>
      <c r="B353" s="3" t="s">
        <v>55</v>
      </c>
      <c r="C353" s="386">
        <f>C232</f>
        <v>0</v>
      </c>
      <c r="D353" s="387"/>
      <c r="E353" s="387"/>
      <c r="F353" s="388"/>
    </row>
    <row r="354" spans="1:6" x14ac:dyDescent="0.25">
      <c r="A354" s="18" t="s">
        <v>41</v>
      </c>
      <c r="B354" s="3" t="s">
        <v>81</v>
      </c>
      <c r="C354" s="386">
        <f>C301</f>
        <v>0</v>
      </c>
      <c r="D354" s="387"/>
      <c r="E354" s="387"/>
      <c r="F354" s="388"/>
    </row>
    <row r="355" spans="1:6" x14ac:dyDescent="0.25">
      <c r="A355" s="18" t="s">
        <v>77</v>
      </c>
      <c r="B355" s="3" t="s">
        <v>37</v>
      </c>
      <c r="C355" s="405">
        <f>C334</f>
        <v>0</v>
      </c>
      <c r="D355" s="426"/>
      <c r="E355" s="426"/>
      <c r="F355" s="427"/>
    </row>
    <row r="356" spans="1:6" ht="15.75" thickBot="1" x14ac:dyDescent="0.3">
      <c r="A356" s="18" t="s">
        <v>67</v>
      </c>
      <c r="B356" s="3" t="s">
        <v>42</v>
      </c>
      <c r="C356" s="428">
        <f>C347</f>
        <v>0</v>
      </c>
      <c r="D356" s="429"/>
      <c r="E356" s="429"/>
      <c r="F356" s="430"/>
    </row>
    <row r="357" spans="1:6" ht="15.75" thickBot="1" x14ac:dyDescent="0.3">
      <c r="A357" s="409" t="s">
        <v>47</v>
      </c>
      <c r="B357" s="410"/>
      <c r="C357" s="418">
        <f>SUM(C350:F356)</f>
        <v>0</v>
      </c>
      <c r="D357" s="419"/>
      <c r="E357" s="419"/>
      <c r="F357" s="420"/>
    </row>
    <row r="358" spans="1:6" ht="15.75" thickBot="1" x14ac:dyDescent="0.3">
      <c r="A358" s="389" t="s">
        <v>48</v>
      </c>
      <c r="B358" s="390"/>
      <c r="C358" s="411">
        <f>C357*0.25</f>
        <v>0</v>
      </c>
      <c r="D358" s="412"/>
      <c r="E358" s="412"/>
      <c r="F358" s="413"/>
    </row>
    <row r="359" spans="1:6" ht="15.75" thickBot="1" x14ac:dyDescent="0.3">
      <c r="A359" s="409" t="s">
        <v>49</v>
      </c>
      <c r="B359" s="410"/>
      <c r="C359" s="414">
        <f>C357+C358</f>
        <v>0</v>
      </c>
      <c r="D359" s="415"/>
      <c r="E359" s="415"/>
      <c r="F359" s="416"/>
    </row>
    <row r="360" spans="1:6" x14ac:dyDescent="0.25">
      <c r="A360" s="11"/>
      <c r="B360" s="38"/>
      <c r="C360" s="12"/>
      <c r="D360" s="12"/>
      <c r="E360" s="12"/>
      <c r="F360" s="12"/>
    </row>
    <row r="361" spans="1:6" x14ac:dyDescent="0.25">
      <c r="A361" s="11"/>
      <c r="B361" s="38"/>
      <c r="C361" s="12"/>
      <c r="D361" s="12"/>
      <c r="E361" s="12"/>
      <c r="F361" s="12"/>
    </row>
    <row r="362" spans="1:6" x14ac:dyDescent="0.25">
      <c r="A362" s="11"/>
      <c r="B362" s="38"/>
      <c r="C362" s="12"/>
      <c r="D362" s="12"/>
      <c r="E362" s="12"/>
      <c r="F362" s="12"/>
    </row>
    <row r="363" spans="1:6" x14ac:dyDescent="0.25">
      <c r="A363" s="18"/>
      <c r="B363" s="3"/>
      <c r="C363" s="1"/>
      <c r="D363" s="4"/>
      <c r="E363" s="5"/>
      <c r="F363" s="5"/>
    </row>
  </sheetData>
  <mergeCells count="40">
    <mergeCell ref="A7:F7"/>
    <mergeCell ref="A8:F8"/>
    <mergeCell ref="A9:F9"/>
    <mergeCell ref="B162:F162"/>
    <mergeCell ref="B117:F117"/>
    <mergeCell ref="B14:F14"/>
    <mergeCell ref="C87:F87"/>
    <mergeCell ref="A160:B160"/>
    <mergeCell ref="C160:F160"/>
    <mergeCell ref="B89:F89"/>
    <mergeCell ref="A2:F3"/>
    <mergeCell ref="A359:B359"/>
    <mergeCell ref="C358:F358"/>
    <mergeCell ref="C359:F359"/>
    <mergeCell ref="A347:B347"/>
    <mergeCell ref="C347:F347"/>
    <mergeCell ref="A349:F349"/>
    <mergeCell ref="A357:B357"/>
    <mergeCell ref="C357:F357"/>
    <mergeCell ref="C350:F350"/>
    <mergeCell ref="C352:F352"/>
    <mergeCell ref="C355:F355"/>
    <mergeCell ref="C356:F356"/>
    <mergeCell ref="A5:F5"/>
    <mergeCell ref="B234:F234"/>
    <mergeCell ref="C354:F354"/>
    <mergeCell ref="C353:F353"/>
    <mergeCell ref="A358:B358"/>
    <mergeCell ref="A87:B87"/>
    <mergeCell ref="B303:F303"/>
    <mergeCell ref="B336:F336"/>
    <mergeCell ref="A334:B334"/>
    <mergeCell ref="C334:F334"/>
    <mergeCell ref="C232:F232"/>
    <mergeCell ref="A232:B232"/>
    <mergeCell ref="A301:B301"/>
    <mergeCell ref="C351:F351"/>
    <mergeCell ref="A114:B114"/>
    <mergeCell ref="C114:F114"/>
    <mergeCell ref="C301:F301"/>
  </mergeCells>
  <pageMargins left="0.70866141732283472" right="0.70866141732283472" top="0.74803149606299213" bottom="0.74803149606299213" header="0.31496062992125984" footer="0.31496062992125984"/>
  <pageSetup paperSize="9" scale="7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N402"/>
  <sheetViews>
    <sheetView topLeftCell="A367" zoomScaleNormal="100" workbookViewId="0">
      <selection activeCell="E374" sqref="E374"/>
    </sheetView>
  </sheetViews>
  <sheetFormatPr defaultRowHeight="12.75" x14ac:dyDescent="0.2"/>
  <cols>
    <col min="1" max="1" width="6.7109375" style="144" bestFit="1" customWidth="1"/>
    <col min="2" max="2" width="56.7109375" style="145" customWidth="1"/>
    <col min="3" max="3" width="8.28515625" style="146" bestFit="1" customWidth="1"/>
    <col min="4" max="4" width="8.5703125" style="147" bestFit="1" customWidth="1"/>
    <col min="5" max="5" width="12.7109375" style="148" bestFit="1" customWidth="1"/>
    <col min="6" max="6" width="14.42578125" style="148" bestFit="1" customWidth="1"/>
    <col min="7" max="7" width="11.85546875" style="132" customWidth="1"/>
    <col min="8" max="8" width="9.85546875" style="132" customWidth="1"/>
    <col min="9" max="256" width="9.140625" style="132"/>
    <col min="257" max="257" width="5.140625" style="132" customWidth="1"/>
    <col min="258" max="258" width="56.7109375" style="132" customWidth="1"/>
    <col min="259" max="260" width="8.28515625" style="132" bestFit="1" customWidth="1"/>
    <col min="261" max="261" width="11.7109375" style="132" bestFit="1" customWidth="1"/>
    <col min="262" max="262" width="12.42578125" style="132" bestFit="1" customWidth="1"/>
    <col min="263" max="263" width="11.85546875" style="132" customWidth="1"/>
    <col min="264" max="264" width="9.85546875" style="132" customWidth="1"/>
    <col min="265" max="512" width="9.140625" style="132"/>
    <col min="513" max="513" width="5.140625" style="132" customWidth="1"/>
    <col min="514" max="514" width="56.7109375" style="132" customWidth="1"/>
    <col min="515" max="516" width="8.28515625" style="132" bestFit="1" customWidth="1"/>
    <col min="517" max="517" width="11.7109375" style="132" bestFit="1" customWidth="1"/>
    <col min="518" max="518" width="12.42578125" style="132" bestFit="1" customWidth="1"/>
    <col min="519" max="519" width="11.85546875" style="132" customWidth="1"/>
    <col min="520" max="520" width="9.85546875" style="132" customWidth="1"/>
    <col min="521" max="768" width="9.140625" style="132"/>
    <col min="769" max="769" width="5.140625" style="132" customWidth="1"/>
    <col min="770" max="770" width="56.7109375" style="132" customWidth="1"/>
    <col min="771" max="772" width="8.28515625" style="132" bestFit="1" customWidth="1"/>
    <col min="773" max="773" width="11.7109375" style="132" bestFit="1" customWidth="1"/>
    <col min="774" max="774" width="12.42578125" style="132" bestFit="1" customWidth="1"/>
    <col min="775" max="775" width="11.85546875" style="132" customWidth="1"/>
    <col min="776" max="776" width="9.85546875" style="132" customWidth="1"/>
    <col min="777" max="1024" width="9.140625" style="132"/>
    <col min="1025" max="1025" width="5.140625" style="132" customWidth="1"/>
    <col min="1026" max="1026" width="56.7109375" style="132" customWidth="1"/>
    <col min="1027" max="1028" width="8.28515625" style="132" bestFit="1" customWidth="1"/>
    <col min="1029" max="1029" width="11.7109375" style="132" bestFit="1" customWidth="1"/>
    <col min="1030" max="1030" width="12.42578125" style="132" bestFit="1" customWidth="1"/>
    <col min="1031" max="1031" width="11.85546875" style="132" customWidth="1"/>
    <col min="1032" max="1032" width="9.85546875" style="132" customWidth="1"/>
    <col min="1033" max="1280" width="9.140625" style="132"/>
    <col min="1281" max="1281" width="5.140625" style="132" customWidth="1"/>
    <col min="1282" max="1282" width="56.7109375" style="132" customWidth="1"/>
    <col min="1283" max="1284" width="8.28515625" style="132" bestFit="1" customWidth="1"/>
    <col min="1285" max="1285" width="11.7109375" style="132" bestFit="1" customWidth="1"/>
    <col min="1286" max="1286" width="12.42578125" style="132" bestFit="1" customWidth="1"/>
    <col min="1287" max="1287" width="11.85546875" style="132" customWidth="1"/>
    <col min="1288" max="1288" width="9.85546875" style="132" customWidth="1"/>
    <col min="1289" max="1536" width="9.140625" style="132"/>
    <col min="1537" max="1537" width="5.140625" style="132" customWidth="1"/>
    <col min="1538" max="1538" width="56.7109375" style="132" customWidth="1"/>
    <col min="1539" max="1540" width="8.28515625" style="132" bestFit="1" customWidth="1"/>
    <col min="1541" max="1541" width="11.7109375" style="132" bestFit="1" customWidth="1"/>
    <col min="1542" max="1542" width="12.42578125" style="132" bestFit="1" customWidth="1"/>
    <col min="1543" max="1543" width="11.85546875" style="132" customWidth="1"/>
    <col min="1544" max="1544" width="9.85546875" style="132" customWidth="1"/>
    <col min="1545" max="1792" width="9.140625" style="132"/>
    <col min="1793" max="1793" width="5.140625" style="132" customWidth="1"/>
    <col min="1794" max="1794" width="56.7109375" style="132" customWidth="1"/>
    <col min="1795" max="1796" width="8.28515625" style="132" bestFit="1" customWidth="1"/>
    <col min="1797" max="1797" width="11.7109375" style="132" bestFit="1" customWidth="1"/>
    <col min="1798" max="1798" width="12.42578125" style="132" bestFit="1" customWidth="1"/>
    <col min="1799" max="1799" width="11.85546875" style="132" customWidth="1"/>
    <col min="1800" max="1800" width="9.85546875" style="132" customWidth="1"/>
    <col min="1801" max="2048" width="9.140625" style="132"/>
    <col min="2049" max="2049" width="5.140625" style="132" customWidth="1"/>
    <col min="2050" max="2050" width="56.7109375" style="132" customWidth="1"/>
    <col min="2051" max="2052" width="8.28515625" style="132" bestFit="1" customWidth="1"/>
    <col min="2053" max="2053" width="11.7109375" style="132" bestFit="1" customWidth="1"/>
    <col min="2054" max="2054" width="12.42578125" style="132" bestFit="1" customWidth="1"/>
    <col min="2055" max="2055" width="11.85546875" style="132" customWidth="1"/>
    <col min="2056" max="2056" width="9.85546875" style="132" customWidth="1"/>
    <col min="2057" max="2304" width="9.140625" style="132"/>
    <col min="2305" max="2305" width="5.140625" style="132" customWidth="1"/>
    <col min="2306" max="2306" width="56.7109375" style="132" customWidth="1"/>
    <col min="2307" max="2308" width="8.28515625" style="132" bestFit="1" customWidth="1"/>
    <col min="2309" max="2309" width="11.7109375" style="132" bestFit="1" customWidth="1"/>
    <col min="2310" max="2310" width="12.42578125" style="132" bestFit="1" customWidth="1"/>
    <col min="2311" max="2311" width="11.85546875" style="132" customWidth="1"/>
    <col min="2312" max="2312" width="9.85546875" style="132" customWidth="1"/>
    <col min="2313" max="2560" width="9.140625" style="132"/>
    <col min="2561" max="2561" width="5.140625" style="132" customWidth="1"/>
    <col min="2562" max="2562" width="56.7109375" style="132" customWidth="1"/>
    <col min="2563" max="2564" width="8.28515625" style="132" bestFit="1" customWidth="1"/>
    <col min="2565" max="2565" width="11.7109375" style="132" bestFit="1" customWidth="1"/>
    <col min="2566" max="2566" width="12.42578125" style="132" bestFit="1" customWidth="1"/>
    <col min="2567" max="2567" width="11.85546875" style="132" customWidth="1"/>
    <col min="2568" max="2568" width="9.85546875" style="132" customWidth="1"/>
    <col min="2569" max="2816" width="9.140625" style="132"/>
    <col min="2817" max="2817" width="5.140625" style="132" customWidth="1"/>
    <col min="2818" max="2818" width="56.7109375" style="132" customWidth="1"/>
    <col min="2819" max="2820" width="8.28515625" style="132" bestFit="1" customWidth="1"/>
    <col min="2821" max="2821" width="11.7109375" style="132" bestFit="1" customWidth="1"/>
    <col min="2822" max="2822" width="12.42578125" style="132" bestFit="1" customWidth="1"/>
    <col min="2823" max="2823" width="11.85546875" style="132" customWidth="1"/>
    <col min="2824" max="2824" width="9.85546875" style="132" customWidth="1"/>
    <col min="2825" max="3072" width="9.140625" style="132"/>
    <col min="3073" max="3073" width="5.140625" style="132" customWidth="1"/>
    <col min="3074" max="3074" width="56.7109375" style="132" customWidth="1"/>
    <col min="3075" max="3076" width="8.28515625" style="132" bestFit="1" customWidth="1"/>
    <col min="3077" max="3077" width="11.7109375" style="132" bestFit="1" customWidth="1"/>
    <col min="3078" max="3078" width="12.42578125" style="132" bestFit="1" customWidth="1"/>
    <col min="3079" max="3079" width="11.85546875" style="132" customWidth="1"/>
    <col min="3080" max="3080" width="9.85546875" style="132" customWidth="1"/>
    <col min="3081" max="3328" width="9.140625" style="132"/>
    <col min="3329" max="3329" width="5.140625" style="132" customWidth="1"/>
    <col min="3330" max="3330" width="56.7109375" style="132" customWidth="1"/>
    <col min="3331" max="3332" width="8.28515625" style="132" bestFit="1" customWidth="1"/>
    <col min="3333" max="3333" width="11.7109375" style="132" bestFit="1" customWidth="1"/>
    <col min="3334" max="3334" width="12.42578125" style="132" bestFit="1" customWidth="1"/>
    <col min="3335" max="3335" width="11.85546875" style="132" customWidth="1"/>
    <col min="3336" max="3336" width="9.85546875" style="132" customWidth="1"/>
    <col min="3337" max="3584" width="9.140625" style="132"/>
    <col min="3585" max="3585" width="5.140625" style="132" customWidth="1"/>
    <col min="3586" max="3586" width="56.7109375" style="132" customWidth="1"/>
    <col min="3587" max="3588" width="8.28515625" style="132" bestFit="1" customWidth="1"/>
    <col min="3589" max="3589" width="11.7109375" style="132" bestFit="1" customWidth="1"/>
    <col min="3590" max="3590" width="12.42578125" style="132" bestFit="1" customWidth="1"/>
    <col min="3591" max="3591" width="11.85546875" style="132" customWidth="1"/>
    <col min="3592" max="3592" width="9.85546875" style="132" customWidth="1"/>
    <col min="3593" max="3840" width="9.140625" style="132"/>
    <col min="3841" max="3841" width="5.140625" style="132" customWidth="1"/>
    <col min="3842" max="3842" width="56.7109375" style="132" customWidth="1"/>
    <col min="3843" max="3844" width="8.28515625" style="132" bestFit="1" customWidth="1"/>
    <col min="3845" max="3845" width="11.7109375" style="132" bestFit="1" customWidth="1"/>
    <col min="3846" max="3846" width="12.42578125" style="132" bestFit="1" customWidth="1"/>
    <col min="3847" max="3847" width="11.85546875" style="132" customWidth="1"/>
    <col min="3848" max="3848" width="9.85546875" style="132" customWidth="1"/>
    <col min="3849" max="4096" width="9.140625" style="132"/>
    <col min="4097" max="4097" width="5.140625" style="132" customWidth="1"/>
    <col min="4098" max="4098" width="56.7109375" style="132" customWidth="1"/>
    <col min="4099" max="4100" width="8.28515625" style="132" bestFit="1" customWidth="1"/>
    <col min="4101" max="4101" width="11.7109375" style="132" bestFit="1" customWidth="1"/>
    <col min="4102" max="4102" width="12.42578125" style="132" bestFit="1" customWidth="1"/>
    <col min="4103" max="4103" width="11.85546875" style="132" customWidth="1"/>
    <col min="4104" max="4104" width="9.85546875" style="132" customWidth="1"/>
    <col min="4105" max="4352" width="9.140625" style="132"/>
    <col min="4353" max="4353" width="5.140625" style="132" customWidth="1"/>
    <col min="4354" max="4354" width="56.7109375" style="132" customWidth="1"/>
    <col min="4355" max="4356" width="8.28515625" style="132" bestFit="1" customWidth="1"/>
    <col min="4357" max="4357" width="11.7109375" style="132" bestFit="1" customWidth="1"/>
    <col min="4358" max="4358" width="12.42578125" style="132" bestFit="1" customWidth="1"/>
    <col min="4359" max="4359" width="11.85546875" style="132" customWidth="1"/>
    <col min="4360" max="4360" width="9.85546875" style="132" customWidth="1"/>
    <col min="4361" max="4608" width="9.140625" style="132"/>
    <col min="4609" max="4609" width="5.140625" style="132" customWidth="1"/>
    <col min="4610" max="4610" width="56.7109375" style="132" customWidth="1"/>
    <col min="4611" max="4612" width="8.28515625" style="132" bestFit="1" customWidth="1"/>
    <col min="4613" max="4613" width="11.7109375" style="132" bestFit="1" customWidth="1"/>
    <col min="4614" max="4614" width="12.42578125" style="132" bestFit="1" customWidth="1"/>
    <col min="4615" max="4615" width="11.85546875" style="132" customWidth="1"/>
    <col min="4616" max="4616" width="9.85546875" style="132" customWidth="1"/>
    <col min="4617" max="4864" width="9.140625" style="132"/>
    <col min="4865" max="4865" width="5.140625" style="132" customWidth="1"/>
    <col min="4866" max="4866" width="56.7109375" style="132" customWidth="1"/>
    <col min="4867" max="4868" width="8.28515625" style="132" bestFit="1" customWidth="1"/>
    <col min="4869" max="4869" width="11.7109375" style="132" bestFit="1" customWidth="1"/>
    <col min="4870" max="4870" width="12.42578125" style="132" bestFit="1" customWidth="1"/>
    <col min="4871" max="4871" width="11.85546875" style="132" customWidth="1"/>
    <col min="4872" max="4872" width="9.85546875" style="132" customWidth="1"/>
    <col min="4873" max="5120" width="9.140625" style="132"/>
    <col min="5121" max="5121" width="5.140625" style="132" customWidth="1"/>
    <col min="5122" max="5122" width="56.7109375" style="132" customWidth="1"/>
    <col min="5123" max="5124" width="8.28515625" style="132" bestFit="1" customWidth="1"/>
    <col min="5125" max="5125" width="11.7109375" style="132" bestFit="1" customWidth="1"/>
    <col min="5126" max="5126" width="12.42578125" style="132" bestFit="1" customWidth="1"/>
    <col min="5127" max="5127" width="11.85546875" style="132" customWidth="1"/>
    <col min="5128" max="5128" width="9.85546875" style="132" customWidth="1"/>
    <col min="5129" max="5376" width="9.140625" style="132"/>
    <col min="5377" max="5377" width="5.140625" style="132" customWidth="1"/>
    <col min="5378" max="5378" width="56.7109375" style="132" customWidth="1"/>
    <col min="5379" max="5380" width="8.28515625" style="132" bestFit="1" customWidth="1"/>
    <col min="5381" max="5381" width="11.7109375" style="132" bestFit="1" customWidth="1"/>
    <col min="5382" max="5382" width="12.42578125" style="132" bestFit="1" customWidth="1"/>
    <col min="5383" max="5383" width="11.85546875" style="132" customWidth="1"/>
    <col min="5384" max="5384" width="9.85546875" style="132" customWidth="1"/>
    <col min="5385" max="5632" width="9.140625" style="132"/>
    <col min="5633" max="5633" width="5.140625" style="132" customWidth="1"/>
    <col min="5634" max="5634" width="56.7109375" style="132" customWidth="1"/>
    <col min="5635" max="5636" width="8.28515625" style="132" bestFit="1" customWidth="1"/>
    <col min="5637" max="5637" width="11.7109375" style="132" bestFit="1" customWidth="1"/>
    <col min="5638" max="5638" width="12.42578125" style="132" bestFit="1" customWidth="1"/>
    <col min="5639" max="5639" width="11.85546875" style="132" customWidth="1"/>
    <col min="5640" max="5640" width="9.85546875" style="132" customWidth="1"/>
    <col min="5641" max="5888" width="9.140625" style="132"/>
    <col min="5889" max="5889" width="5.140625" style="132" customWidth="1"/>
    <col min="5890" max="5890" width="56.7109375" style="132" customWidth="1"/>
    <col min="5891" max="5892" width="8.28515625" style="132" bestFit="1" customWidth="1"/>
    <col min="5893" max="5893" width="11.7109375" style="132" bestFit="1" customWidth="1"/>
    <col min="5894" max="5894" width="12.42578125" style="132" bestFit="1" customWidth="1"/>
    <col min="5895" max="5895" width="11.85546875" style="132" customWidth="1"/>
    <col min="5896" max="5896" width="9.85546875" style="132" customWidth="1"/>
    <col min="5897" max="6144" width="9.140625" style="132"/>
    <col min="6145" max="6145" width="5.140625" style="132" customWidth="1"/>
    <col min="6146" max="6146" width="56.7109375" style="132" customWidth="1"/>
    <col min="6147" max="6148" width="8.28515625" style="132" bestFit="1" customWidth="1"/>
    <col min="6149" max="6149" width="11.7109375" style="132" bestFit="1" customWidth="1"/>
    <col min="6150" max="6150" width="12.42578125" style="132" bestFit="1" customWidth="1"/>
    <col min="6151" max="6151" width="11.85546875" style="132" customWidth="1"/>
    <col min="6152" max="6152" width="9.85546875" style="132" customWidth="1"/>
    <col min="6153" max="6400" width="9.140625" style="132"/>
    <col min="6401" max="6401" width="5.140625" style="132" customWidth="1"/>
    <col min="6402" max="6402" width="56.7109375" style="132" customWidth="1"/>
    <col min="6403" max="6404" width="8.28515625" style="132" bestFit="1" customWidth="1"/>
    <col min="6405" max="6405" width="11.7109375" style="132" bestFit="1" customWidth="1"/>
    <col min="6406" max="6406" width="12.42578125" style="132" bestFit="1" customWidth="1"/>
    <col min="6407" max="6407" width="11.85546875" style="132" customWidth="1"/>
    <col min="6408" max="6408" width="9.85546875" style="132" customWidth="1"/>
    <col min="6409" max="6656" width="9.140625" style="132"/>
    <col min="6657" max="6657" width="5.140625" style="132" customWidth="1"/>
    <col min="6658" max="6658" width="56.7109375" style="132" customWidth="1"/>
    <col min="6659" max="6660" width="8.28515625" style="132" bestFit="1" customWidth="1"/>
    <col min="6661" max="6661" width="11.7109375" style="132" bestFit="1" customWidth="1"/>
    <col min="6662" max="6662" width="12.42578125" style="132" bestFit="1" customWidth="1"/>
    <col min="6663" max="6663" width="11.85546875" style="132" customWidth="1"/>
    <col min="6664" max="6664" width="9.85546875" style="132" customWidth="1"/>
    <col min="6665" max="6912" width="9.140625" style="132"/>
    <col min="6913" max="6913" width="5.140625" style="132" customWidth="1"/>
    <col min="6914" max="6914" width="56.7109375" style="132" customWidth="1"/>
    <col min="6915" max="6916" width="8.28515625" style="132" bestFit="1" customWidth="1"/>
    <col min="6917" max="6917" width="11.7109375" style="132" bestFit="1" customWidth="1"/>
    <col min="6918" max="6918" width="12.42578125" style="132" bestFit="1" customWidth="1"/>
    <col min="6919" max="6919" width="11.85546875" style="132" customWidth="1"/>
    <col min="6920" max="6920" width="9.85546875" style="132" customWidth="1"/>
    <col min="6921" max="7168" width="9.140625" style="132"/>
    <col min="7169" max="7169" width="5.140625" style="132" customWidth="1"/>
    <col min="7170" max="7170" width="56.7109375" style="132" customWidth="1"/>
    <col min="7171" max="7172" width="8.28515625" style="132" bestFit="1" customWidth="1"/>
    <col min="7173" max="7173" width="11.7109375" style="132" bestFit="1" customWidth="1"/>
    <col min="7174" max="7174" width="12.42578125" style="132" bestFit="1" customWidth="1"/>
    <col min="7175" max="7175" width="11.85546875" style="132" customWidth="1"/>
    <col min="7176" max="7176" width="9.85546875" style="132" customWidth="1"/>
    <col min="7177" max="7424" width="9.140625" style="132"/>
    <col min="7425" max="7425" width="5.140625" style="132" customWidth="1"/>
    <col min="7426" max="7426" width="56.7109375" style="132" customWidth="1"/>
    <col min="7427" max="7428" width="8.28515625" style="132" bestFit="1" customWidth="1"/>
    <col min="7429" max="7429" width="11.7109375" style="132" bestFit="1" customWidth="1"/>
    <col min="7430" max="7430" width="12.42578125" style="132" bestFit="1" customWidth="1"/>
    <col min="7431" max="7431" width="11.85546875" style="132" customWidth="1"/>
    <col min="7432" max="7432" width="9.85546875" style="132" customWidth="1"/>
    <col min="7433" max="7680" width="9.140625" style="132"/>
    <col min="7681" max="7681" width="5.140625" style="132" customWidth="1"/>
    <col min="7682" max="7682" width="56.7109375" style="132" customWidth="1"/>
    <col min="7683" max="7684" width="8.28515625" style="132" bestFit="1" customWidth="1"/>
    <col min="7685" max="7685" width="11.7109375" style="132" bestFit="1" customWidth="1"/>
    <col min="7686" max="7686" width="12.42578125" style="132" bestFit="1" customWidth="1"/>
    <col min="7687" max="7687" width="11.85546875" style="132" customWidth="1"/>
    <col min="7688" max="7688" width="9.85546875" style="132" customWidth="1"/>
    <col min="7689" max="7936" width="9.140625" style="132"/>
    <col min="7937" max="7937" width="5.140625" style="132" customWidth="1"/>
    <col min="7938" max="7938" width="56.7109375" style="132" customWidth="1"/>
    <col min="7939" max="7940" width="8.28515625" style="132" bestFit="1" customWidth="1"/>
    <col min="7941" max="7941" width="11.7109375" style="132" bestFit="1" customWidth="1"/>
    <col min="7942" max="7942" width="12.42578125" style="132" bestFit="1" customWidth="1"/>
    <col min="7943" max="7943" width="11.85546875" style="132" customWidth="1"/>
    <col min="7944" max="7944" width="9.85546875" style="132" customWidth="1"/>
    <col min="7945" max="8192" width="9.140625" style="132"/>
    <col min="8193" max="8193" width="5.140625" style="132" customWidth="1"/>
    <col min="8194" max="8194" width="56.7109375" style="132" customWidth="1"/>
    <col min="8195" max="8196" width="8.28515625" style="132" bestFit="1" customWidth="1"/>
    <col min="8197" max="8197" width="11.7109375" style="132" bestFit="1" customWidth="1"/>
    <col min="8198" max="8198" width="12.42578125" style="132" bestFit="1" customWidth="1"/>
    <col min="8199" max="8199" width="11.85546875" style="132" customWidth="1"/>
    <col min="8200" max="8200" width="9.85546875" style="132" customWidth="1"/>
    <col min="8201" max="8448" width="9.140625" style="132"/>
    <col min="8449" max="8449" width="5.140625" style="132" customWidth="1"/>
    <col min="8450" max="8450" width="56.7109375" style="132" customWidth="1"/>
    <col min="8451" max="8452" width="8.28515625" style="132" bestFit="1" customWidth="1"/>
    <col min="8453" max="8453" width="11.7109375" style="132" bestFit="1" customWidth="1"/>
    <col min="8454" max="8454" width="12.42578125" style="132" bestFit="1" customWidth="1"/>
    <col min="8455" max="8455" width="11.85546875" style="132" customWidth="1"/>
    <col min="8456" max="8456" width="9.85546875" style="132" customWidth="1"/>
    <col min="8457" max="8704" width="9.140625" style="132"/>
    <col min="8705" max="8705" width="5.140625" style="132" customWidth="1"/>
    <col min="8706" max="8706" width="56.7109375" style="132" customWidth="1"/>
    <col min="8707" max="8708" width="8.28515625" style="132" bestFit="1" customWidth="1"/>
    <col min="8709" max="8709" width="11.7109375" style="132" bestFit="1" customWidth="1"/>
    <col min="8710" max="8710" width="12.42578125" style="132" bestFit="1" customWidth="1"/>
    <col min="8711" max="8711" width="11.85546875" style="132" customWidth="1"/>
    <col min="8712" max="8712" width="9.85546875" style="132" customWidth="1"/>
    <col min="8713" max="8960" width="9.140625" style="132"/>
    <col min="8961" max="8961" width="5.140625" style="132" customWidth="1"/>
    <col min="8962" max="8962" width="56.7109375" style="132" customWidth="1"/>
    <col min="8963" max="8964" width="8.28515625" style="132" bestFit="1" customWidth="1"/>
    <col min="8965" max="8965" width="11.7109375" style="132" bestFit="1" customWidth="1"/>
    <col min="8966" max="8966" width="12.42578125" style="132" bestFit="1" customWidth="1"/>
    <col min="8967" max="8967" width="11.85546875" style="132" customWidth="1"/>
    <col min="8968" max="8968" width="9.85546875" style="132" customWidth="1"/>
    <col min="8969" max="9216" width="9.140625" style="132"/>
    <col min="9217" max="9217" width="5.140625" style="132" customWidth="1"/>
    <col min="9218" max="9218" width="56.7109375" style="132" customWidth="1"/>
    <col min="9219" max="9220" width="8.28515625" style="132" bestFit="1" customWidth="1"/>
    <col min="9221" max="9221" width="11.7109375" style="132" bestFit="1" customWidth="1"/>
    <col min="9222" max="9222" width="12.42578125" style="132" bestFit="1" customWidth="1"/>
    <col min="9223" max="9223" width="11.85546875" style="132" customWidth="1"/>
    <col min="9224" max="9224" width="9.85546875" style="132" customWidth="1"/>
    <col min="9225" max="9472" width="9.140625" style="132"/>
    <col min="9473" max="9473" width="5.140625" style="132" customWidth="1"/>
    <col min="9474" max="9474" width="56.7109375" style="132" customWidth="1"/>
    <col min="9475" max="9476" width="8.28515625" style="132" bestFit="1" customWidth="1"/>
    <col min="9477" max="9477" width="11.7109375" style="132" bestFit="1" customWidth="1"/>
    <col min="9478" max="9478" width="12.42578125" style="132" bestFit="1" customWidth="1"/>
    <col min="9479" max="9479" width="11.85546875" style="132" customWidth="1"/>
    <col min="9480" max="9480" width="9.85546875" style="132" customWidth="1"/>
    <col min="9481" max="9728" width="9.140625" style="132"/>
    <col min="9729" max="9729" width="5.140625" style="132" customWidth="1"/>
    <col min="9730" max="9730" width="56.7109375" style="132" customWidth="1"/>
    <col min="9731" max="9732" width="8.28515625" style="132" bestFit="1" customWidth="1"/>
    <col min="9733" max="9733" width="11.7109375" style="132" bestFit="1" customWidth="1"/>
    <col min="9734" max="9734" width="12.42578125" style="132" bestFit="1" customWidth="1"/>
    <col min="9735" max="9735" width="11.85546875" style="132" customWidth="1"/>
    <col min="9736" max="9736" width="9.85546875" style="132" customWidth="1"/>
    <col min="9737" max="9984" width="9.140625" style="132"/>
    <col min="9985" max="9985" width="5.140625" style="132" customWidth="1"/>
    <col min="9986" max="9986" width="56.7109375" style="132" customWidth="1"/>
    <col min="9987" max="9988" width="8.28515625" style="132" bestFit="1" customWidth="1"/>
    <col min="9989" max="9989" width="11.7109375" style="132" bestFit="1" customWidth="1"/>
    <col min="9990" max="9990" width="12.42578125" style="132" bestFit="1" customWidth="1"/>
    <col min="9991" max="9991" width="11.85546875" style="132" customWidth="1"/>
    <col min="9992" max="9992" width="9.85546875" style="132" customWidth="1"/>
    <col min="9993" max="10240" width="9.140625" style="132"/>
    <col min="10241" max="10241" width="5.140625" style="132" customWidth="1"/>
    <col min="10242" max="10242" width="56.7109375" style="132" customWidth="1"/>
    <col min="10243" max="10244" width="8.28515625" style="132" bestFit="1" customWidth="1"/>
    <col min="10245" max="10245" width="11.7109375" style="132" bestFit="1" customWidth="1"/>
    <col min="10246" max="10246" width="12.42578125" style="132" bestFit="1" customWidth="1"/>
    <col min="10247" max="10247" width="11.85546875" style="132" customWidth="1"/>
    <col min="10248" max="10248" width="9.85546875" style="132" customWidth="1"/>
    <col min="10249" max="10496" width="9.140625" style="132"/>
    <col min="10497" max="10497" width="5.140625" style="132" customWidth="1"/>
    <col min="10498" max="10498" width="56.7109375" style="132" customWidth="1"/>
    <col min="10499" max="10500" width="8.28515625" style="132" bestFit="1" customWidth="1"/>
    <col min="10501" max="10501" width="11.7109375" style="132" bestFit="1" customWidth="1"/>
    <col min="10502" max="10502" width="12.42578125" style="132" bestFit="1" customWidth="1"/>
    <col min="10503" max="10503" width="11.85546875" style="132" customWidth="1"/>
    <col min="10504" max="10504" width="9.85546875" style="132" customWidth="1"/>
    <col min="10505" max="10752" width="9.140625" style="132"/>
    <col min="10753" max="10753" width="5.140625" style="132" customWidth="1"/>
    <col min="10754" max="10754" width="56.7109375" style="132" customWidth="1"/>
    <col min="10755" max="10756" width="8.28515625" style="132" bestFit="1" customWidth="1"/>
    <col min="10757" max="10757" width="11.7109375" style="132" bestFit="1" customWidth="1"/>
    <col min="10758" max="10758" width="12.42578125" style="132" bestFit="1" customWidth="1"/>
    <col min="10759" max="10759" width="11.85546875" style="132" customWidth="1"/>
    <col min="10760" max="10760" width="9.85546875" style="132" customWidth="1"/>
    <col min="10761" max="11008" width="9.140625" style="132"/>
    <col min="11009" max="11009" width="5.140625" style="132" customWidth="1"/>
    <col min="11010" max="11010" width="56.7109375" style="132" customWidth="1"/>
    <col min="11011" max="11012" width="8.28515625" style="132" bestFit="1" customWidth="1"/>
    <col min="11013" max="11013" width="11.7109375" style="132" bestFit="1" customWidth="1"/>
    <col min="11014" max="11014" width="12.42578125" style="132" bestFit="1" customWidth="1"/>
    <col min="11015" max="11015" width="11.85546875" style="132" customWidth="1"/>
    <col min="11016" max="11016" width="9.85546875" style="132" customWidth="1"/>
    <col min="11017" max="11264" width="9.140625" style="132"/>
    <col min="11265" max="11265" width="5.140625" style="132" customWidth="1"/>
    <col min="11266" max="11266" width="56.7109375" style="132" customWidth="1"/>
    <col min="11267" max="11268" width="8.28515625" style="132" bestFit="1" customWidth="1"/>
    <col min="11269" max="11269" width="11.7109375" style="132" bestFit="1" customWidth="1"/>
    <col min="11270" max="11270" width="12.42578125" style="132" bestFit="1" customWidth="1"/>
    <col min="11271" max="11271" width="11.85546875" style="132" customWidth="1"/>
    <col min="11272" max="11272" width="9.85546875" style="132" customWidth="1"/>
    <col min="11273" max="11520" width="9.140625" style="132"/>
    <col min="11521" max="11521" width="5.140625" style="132" customWidth="1"/>
    <col min="11522" max="11522" width="56.7109375" style="132" customWidth="1"/>
    <col min="11523" max="11524" width="8.28515625" style="132" bestFit="1" customWidth="1"/>
    <col min="11525" max="11525" width="11.7109375" style="132" bestFit="1" customWidth="1"/>
    <col min="11526" max="11526" width="12.42578125" style="132" bestFit="1" customWidth="1"/>
    <col min="11527" max="11527" width="11.85546875" style="132" customWidth="1"/>
    <col min="11528" max="11528" width="9.85546875" style="132" customWidth="1"/>
    <col min="11529" max="11776" width="9.140625" style="132"/>
    <col min="11777" max="11777" width="5.140625" style="132" customWidth="1"/>
    <col min="11778" max="11778" width="56.7109375" style="132" customWidth="1"/>
    <col min="11779" max="11780" width="8.28515625" style="132" bestFit="1" customWidth="1"/>
    <col min="11781" max="11781" width="11.7109375" style="132" bestFit="1" customWidth="1"/>
    <col min="11782" max="11782" width="12.42578125" style="132" bestFit="1" customWidth="1"/>
    <col min="11783" max="11783" width="11.85546875" style="132" customWidth="1"/>
    <col min="11784" max="11784" width="9.85546875" style="132" customWidth="1"/>
    <col min="11785" max="12032" width="9.140625" style="132"/>
    <col min="12033" max="12033" width="5.140625" style="132" customWidth="1"/>
    <col min="12034" max="12034" width="56.7109375" style="132" customWidth="1"/>
    <col min="12035" max="12036" width="8.28515625" style="132" bestFit="1" customWidth="1"/>
    <col min="12037" max="12037" width="11.7109375" style="132" bestFit="1" customWidth="1"/>
    <col min="12038" max="12038" width="12.42578125" style="132" bestFit="1" customWidth="1"/>
    <col min="12039" max="12039" width="11.85546875" style="132" customWidth="1"/>
    <col min="12040" max="12040" width="9.85546875" style="132" customWidth="1"/>
    <col min="12041" max="12288" width="9.140625" style="132"/>
    <col min="12289" max="12289" width="5.140625" style="132" customWidth="1"/>
    <col min="12290" max="12290" width="56.7109375" style="132" customWidth="1"/>
    <col min="12291" max="12292" width="8.28515625" style="132" bestFit="1" customWidth="1"/>
    <col min="12293" max="12293" width="11.7109375" style="132" bestFit="1" customWidth="1"/>
    <col min="12294" max="12294" width="12.42578125" style="132" bestFit="1" customWidth="1"/>
    <col min="12295" max="12295" width="11.85546875" style="132" customWidth="1"/>
    <col min="12296" max="12296" width="9.85546875" style="132" customWidth="1"/>
    <col min="12297" max="12544" width="9.140625" style="132"/>
    <col min="12545" max="12545" width="5.140625" style="132" customWidth="1"/>
    <col min="12546" max="12546" width="56.7109375" style="132" customWidth="1"/>
    <col min="12547" max="12548" width="8.28515625" style="132" bestFit="1" customWidth="1"/>
    <col min="12549" max="12549" width="11.7109375" style="132" bestFit="1" customWidth="1"/>
    <col min="12550" max="12550" width="12.42578125" style="132" bestFit="1" customWidth="1"/>
    <col min="12551" max="12551" width="11.85546875" style="132" customWidth="1"/>
    <col min="12552" max="12552" width="9.85546875" style="132" customWidth="1"/>
    <col min="12553" max="12800" width="9.140625" style="132"/>
    <col min="12801" max="12801" width="5.140625" style="132" customWidth="1"/>
    <col min="12802" max="12802" width="56.7109375" style="132" customWidth="1"/>
    <col min="12803" max="12804" width="8.28515625" style="132" bestFit="1" customWidth="1"/>
    <col min="12805" max="12805" width="11.7109375" style="132" bestFit="1" customWidth="1"/>
    <col min="12806" max="12806" width="12.42578125" style="132" bestFit="1" customWidth="1"/>
    <col min="12807" max="12807" width="11.85546875" style="132" customWidth="1"/>
    <col min="12808" max="12808" width="9.85546875" style="132" customWidth="1"/>
    <col min="12809" max="13056" width="9.140625" style="132"/>
    <col min="13057" max="13057" width="5.140625" style="132" customWidth="1"/>
    <col min="13058" max="13058" width="56.7109375" style="132" customWidth="1"/>
    <col min="13059" max="13060" width="8.28515625" style="132" bestFit="1" customWidth="1"/>
    <col min="13061" max="13061" width="11.7109375" style="132" bestFit="1" customWidth="1"/>
    <col min="13062" max="13062" width="12.42578125" style="132" bestFit="1" customWidth="1"/>
    <col min="13063" max="13063" width="11.85546875" style="132" customWidth="1"/>
    <col min="13064" max="13064" width="9.85546875" style="132" customWidth="1"/>
    <col min="13065" max="13312" width="9.140625" style="132"/>
    <col min="13313" max="13313" width="5.140625" style="132" customWidth="1"/>
    <col min="13314" max="13314" width="56.7109375" style="132" customWidth="1"/>
    <col min="13315" max="13316" width="8.28515625" style="132" bestFit="1" customWidth="1"/>
    <col min="13317" max="13317" width="11.7109375" style="132" bestFit="1" customWidth="1"/>
    <col min="13318" max="13318" width="12.42578125" style="132" bestFit="1" customWidth="1"/>
    <col min="13319" max="13319" width="11.85546875" style="132" customWidth="1"/>
    <col min="13320" max="13320" width="9.85546875" style="132" customWidth="1"/>
    <col min="13321" max="13568" width="9.140625" style="132"/>
    <col min="13569" max="13569" width="5.140625" style="132" customWidth="1"/>
    <col min="13570" max="13570" width="56.7109375" style="132" customWidth="1"/>
    <col min="13571" max="13572" width="8.28515625" style="132" bestFit="1" customWidth="1"/>
    <col min="13573" max="13573" width="11.7109375" style="132" bestFit="1" customWidth="1"/>
    <col min="13574" max="13574" width="12.42578125" style="132" bestFit="1" customWidth="1"/>
    <col min="13575" max="13575" width="11.85546875" style="132" customWidth="1"/>
    <col min="13576" max="13576" width="9.85546875" style="132" customWidth="1"/>
    <col min="13577" max="13824" width="9.140625" style="132"/>
    <col min="13825" max="13825" width="5.140625" style="132" customWidth="1"/>
    <col min="13826" max="13826" width="56.7109375" style="132" customWidth="1"/>
    <col min="13827" max="13828" width="8.28515625" style="132" bestFit="1" customWidth="1"/>
    <col min="13829" max="13829" width="11.7109375" style="132" bestFit="1" customWidth="1"/>
    <col min="13830" max="13830" width="12.42578125" style="132" bestFit="1" customWidth="1"/>
    <col min="13831" max="13831" width="11.85546875" style="132" customWidth="1"/>
    <col min="13832" max="13832" width="9.85546875" style="132" customWidth="1"/>
    <col min="13833" max="14080" width="9.140625" style="132"/>
    <col min="14081" max="14081" width="5.140625" style="132" customWidth="1"/>
    <col min="14082" max="14082" width="56.7109375" style="132" customWidth="1"/>
    <col min="14083" max="14084" width="8.28515625" style="132" bestFit="1" customWidth="1"/>
    <col min="14085" max="14085" width="11.7109375" style="132" bestFit="1" customWidth="1"/>
    <col min="14086" max="14086" width="12.42578125" style="132" bestFit="1" customWidth="1"/>
    <col min="14087" max="14087" width="11.85546875" style="132" customWidth="1"/>
    <col min="14088" max="14088" width="9.85546875" style="132" customWidth="1"/>
    <col min="14089" max="14336" width="9.140625" style="132"/>
    <col min="14337" max="14337" width="5.140625" style="132" customWidth="1"/>
    <col min="14338" max="14338" width="56.7109375" style="132" customWidth="1"/>
    <col min="14339" max="14340" width="8.28515625" style="132" bestFit="1" customWidth="1"/>
    <col min="14341" max="14341" width="11.7109375" style="132" bestFit="1" customWidth="1"/>
    <col min="14342" max="14342" width="12.42578125" style="132" bestFit="1" customWidth="1"/>
    <col min="14343" max="14343" width="11.85546875" style="132" customWidth="1"/>
    <col min="14344" max="14344" width="9.85546875" style="132" customWidth="1"/>
    <col min="14345" max="14592" width="9.140625" style="132"/>
    <col min="14593" max="14593" width="5.140625" style="132" customWidth="1"/>
    <col min="14594" max="14594" width="56.7109375" style="132" customWidth="1"/>
    <col min="14595" max="14596" width="8.28515625" style="132" bestFit="1" customWidth="1"/>
    <col min="14597" max="14597" width="11.7109375" style="132" bestFit="1" customWidth="1"/>
    <col min="14598" max="14598" width="12.42578125" style="132" bestFit="1" customWidth="1"/>
    <col min="14599" max="14599" width="11.85546875" style="132" customWidth="1"/>
    <col min="14600" max="14600" width="9.85546875" style="132" customWidth="1"/>
    <col min="14601" max="14848" width="9.140625" style="132"/>
    <col min="14849" max="14849" width="5.140625" style="132" customWidth="1"/>
    <col min="14850" max="14850" width="56.7109375" style="132" customWidth="1"/>
    <col min="14851" max="14852" width="8.28515625" style="132" bestFit="1" customWidth="1"/>
    <col min="14853" max="14853" width="11.7109375" style="132" bestFit="1" customWidth="1"/>
    <col min="14854" max="14854" width="12.42578125" style="132" bestFit="1" customWidth="1"/>
    <col min="14855" max="14855" width="11.85546875" style="132" customWidth="1"/>
    <col min="14856" max="14856" width="9.85546875" style="132" customWidth="1"/>
    <col min="14857" max="15104" width="9.140625" style="132"/>
    <col min="15105" max="15105" width="5.140625" style="132" customWidth="1"/>
    <col min="15106" max="15106" width="56.7109375" style="132" customWidth="1"/>
    <col min="15107" max="15108" width="8.28515625" style="132" bestFit="1" customWidth="1"/>
    <col min="15109" max="15109" width="11.7109375" style="132" bestFit="1" customWidth="1"/>
    <col min="15110" max="15110" width="12.42578125" style="132" bestFit="1" customWidth="1"/>
    <col min="15111" max="15111" width="11.85546875" style="132" customWidth="1"/>
    <col min="15112" max="15112" width="9.85546875" style="132" customWidth="1"/>
    <col min="15113" max="15360" width="9.140625" style="132"/>
    <col min="15361" max="15361" width="5.140625" style="132" customWidth="1"/>
    <col min="15362" max="15362" width="56.7109375" style="132" customWidth="1"/>
    <col min="15363" max="15364" width="8.28515625" style="132" bestFit="1" customWidth="1"/>
    <col min="15365" max="15365" width="11.7109375" style="132" bestFit="1" customWidth="1"/>
    <col min="15366" max="15366" width="12.42578125" style="132" bestFit="1" customWidth="1"/>
    <col min="15367" max="15367" width="11.85546875" style="132" customWidth="1"/>
    <col min="15368" max="15368" width="9.85546875" style="132" customWidth="1"/>
    <col min="15369" max="15616" width="9.140625" style="132"/>
    <col min="15617" max="15617" width="5.140625" style="132" customWidth="1"/>
    <col min="15618" max="15618" width="56.7109375" style="132" customWidth="1"/>
    <col min="15619" max="15620" width="8.28515625" style="132" bestFit="1" customWidth="1"/>
    <col min="15621" max="15621" width="11.7109375" style="132" bestFit="1" customWidth="1"/>
    <col min="15622" max="15622" width="12.42578125" style="132" bestFit="1" customWidth="1"/>
    <col min="15623" max="15623" width="11.85546875" style="132" customWidth="1"/>
    <col min="15624" max="15624" width="9.85546875" style="132" customWidth="1"/>
    <col min="15625" max="15872" width="9.140625" style="132"/>
    <col min="15873" max="15873" width="5.140625" style="132" customWidth="1"/>
    <col min="15874" max="15874" width="56.7109375" style="132" customWidth="1"/>
    <col min="15875" max="15876" width="8.28515625" style="132" bestFit="1" customWidth="1"/>
    <col min="15877" max="15877" width="11.7109375" style="132" bestFit="1" customWidth="1"/>
    <col min="15878" max="15878" width="12.42578125" style="132" bestFit="1" customWidth="1"/>
    <col min="15879" max="15879" width="11.85546875" style="132" customWidth="1"/>
    <col min="15880" max="15880" width="9.85546875" style="132" customWidth="1"/>
    <col min="15881" max="16128" width="9.140625" style="132"/>
    <col min="16129" max="16129" width="5.140625" style="132" customWidth="1"/>
    <col min="16130" max="16130" width="56.7109375" style="132" customWidth="1"/>
    <col min="16131" max="16132" width="8.28515625" style="132" bestFit="1" customWidth="1"/>
    <col min="16133" max="16133" width="11.7109375" style="132" bestFit="1" customWidth="1"/>
    <col min="16134" max="16134" width="12.42578125" style="132" bestFit="1" customWidth="1"/>
    <col min="16135" max="16135" width="11.85546875" style="132" customWidth="1"/>
    <col min="16136" max="16136" width="9.85546875" style="132" customWidth="1"/>
    <col min="16137" max="16384" width="9.140625" style="132"/>
  </cols>
  <sheetData>
    <row r="1" spans="1:248" s="128" customFormat="1" ht="15" x14ac:dyDescent="0.25">
      <c r="A1" s="14"/>
      <c r="B1" s="124"/>
      <c r="C1" s="125"/>
      <c r="D1" s="126"/>
      <c r="E1" s="126"/>
      <c r="F1" s="126"/>
      <c r="G1" s="127"/>
    </row>
    <row r="2" spans="1:248" s="128" customFormat="1" ht="30" customHeight="1" x14ac:dyDescent="0.25">
      <c r="A2" s="441" t="s">
        <v>533</v>
      </c>
      <c r="B2" s="441"/>
      <c r="C2" s="441"/>
      <c r="D2" s="441"/>
      <c r="E2" s="441"/>
      <c r="F2" s="441"/>
      <c r="G2" s="127"/>
    </row>
    <row r="3" spans="1:248" s="128" customFormat="1" ht="15" x14ac:dyDescent="0.25">
      <c r="A3" s="441"/>
      <c r="B3" s="441"/>
      <c r="C3" s="441"/>
      <c r="D3" s="441"/>
      <c r="E3" s="441"/>
      <c r="F3" s="441"/>
      <c r="G3" s="127"/>
    </row>
    <row r="4" spans="1:248" s="128" customFormat="1" ht="15" x14ac:dyDescent="0.25">
      <c r="A4" s="14"/>
      <c r="B4" s="124"/>
      <c r="C4" s="125"/>
      <c r="D4" s="126"/>
      <c r="E4" s="126"/>
      <c r="F4" s="126"/>
      <c r="G4" s="127"/>
    </row>
    <row r="5" spans="1:248" s="128" customFormat="1" ht="15" x14ac:dyDescent="0.25">
      <c r="A5" s="442" t="s">
        <v>134</v>
      </c>
      <c r="B5" s="442"/>
      <c r="C5" s="442"/>
      <c r="D5" s="442"/>
      <c r="E5" s="442"/>
      <c r="F5" s="442"/>
      <c r="G5" s="129"/>
      <c r="H5" s="130"/>
      <c r="I5" s="130"/>
      <c r="J5" s="130"/>
      <c r="K5" s="130"/>
      <c r="L5" s="130"/>
      <c r="M5" s="130"/>
      <c r="N5" s="130"/>
      <c r="O5" s="130"/>
      <c r="P5" s="130"/>
      <c r="Q5" s="130"/>
      <c r="R5" s="130"/>
      <c r="S5" s="130"/>
      <c r="T5" s="130"/>
      <c r="U5" s="130"/>
      <c r="V5" s="130"/>
      <c r="W5" s="130"/>
      <c r="X5" s="130"/>
      <c r="Y5" s="130"/>
      <c r="Z5" s="130"/>
      <c r="AA5" s="130"/>
      <c r="AB5" s="130"/>
      <c r="AC5" s="130"/>
      <c r="AD5" s="130"/>
      <c r="AE5" s="130"/>
      <c r="AF5" s="130"/>
      <c r="AG5" s="130"/>
      <c r="AH5" s="130"/>
      <c r="AI5" s="130"/>
      <c r="AJ5" s="130"/>
      <c r="AK5" s="130"/>
      <c r="AL5" s="130"/>
      <c r="AM5" s="130"/>
      <c r="AN5" s="130"/>
      <c r="AO5" s="130"/>
      <c r="AP5" s="130"/>
      <c r="AQ5" s="130"/>
      <c r="AR5" s="130"/>
      <c r="AS5" s="130"/>
      <c r="AT5" s="130"/>
      <c r="AU5" s="130"/>
      <c r="AV5" s="130"/>
      <c r="AW5" s="130"/>
      <c r="AX5" s="130"/>
      <c r="AY5" s="130"/>
      <c r="AZ5" s="130"/>
      <c r="BA5" s="130"/>
      <c r="BB5" s="130"/>
      <c r="BC5" s="130"/>
      <c r="BD5" s="130"/>
      <c r="BE5" s="130"/>
      <c r="BF5" s="130"/>
      <c r="BG5" s="130"/>
      <c r="BH5" s="130"/>
      <c r="BI5" s="130"/>
      <c r="BJ5" s="130"/>
      <c r="BK5" s="130"/>
      <c r="BL5" s="130"/>
      <c r="BM5" s="130"/>
      <c r="BN5" s="130"/>
      <c r="BO5" s="130"/>
      <c r="BP5" s="130"/>
      <c r="BQ5" s="130"/>
      <c r="BR5" s="130"/>
      <c r="BS5" s="130"/>
      <c r="BT5" s="130"/>
      <c r="BU5" s="130"/>
      <c r="BV5" s="130"/>
      <c r="BW5" s="130"/>
      <c r="BX5" s="130"/>
      <c r="BY5" s="130"/>
      <c r="BZ5" s="130"/>
      <c r="CA5" s="130"/>
      <c r="CB5" s="130"/>
      <c r="CC5" s="130"/>
      <c r="CD5" s="130"/>
      <c r="CE5" s="130"/>
      <c r="CF5" s="130"/>
      <c r="CG5" s="130"/>
      <c r="CH5" s="130"/>
      <c r="CI5" s="130"/>
      <c r="CJ5" s="130"/>
      <c r="CK5" s="130"/>
      <c r="CL5" s="130"/>
      <c r="CM5" s="130"/>
      <c r="CN5" s="130"/>
      <c r="CO5" s="130"/>
      <c r="CP5" s="130"/>
      <c r="CQ5" s="130"/>
      <c r="CR5" s="130"/>
      <c r="CS5" s="130"/>
      <c r="CT5" s="130"/>
      <c r="CU5" s="130"/>
      <c r="CV5" s="130"/>
      <c r="CW5" s="130"/>
      <c r="CX5" s="130"/>
      <c r="CY5" s="130"/>
      <c r="CZ5" s="130"/>
      <c r="DA5" s="130"/>
      <c r="DB5" s="130"/>
      <c r="DC5" s="130"/>
      <c r="DD5" s="130"/>
      <c r="DE5" s="130"/>
      <c r="DF5" s="130"/>
      <c r="DG5" s="130"/>
      <c r="DH5" s="130"/>
      <c r="DI5" s="130"/>
      <c r="DJ5" s="130"/>
      <c r="DK5" s="130"/>
      <c r="DL5" s="130"/>
      <c r="DM5" s="130"/>
      <c r="DN5" s="130"/>
      <c r="DO5" s="130"/>
      <c r="DP5" s="130"/>
      <c r="DQ5" s="130"/>
      <c r="DR5" s="130"/>
      <c r="DS5" s="130"/>
      <c r="DT5" s="130"/>
      <c r="DU5" s="130"/>
      <c r="DV5" s="130"/>
      <c r="DW5" s="130"/>
      <c r="DX5" s="130"/>
      <c r="DY5" s="130"/>
      <c r="DZ5" s="130"/>
      <c r="EA5" s="130"/>
      <c r="EB5" s="130"/>
      <c r="EC5" s="130"/>
      <c r="ED5" s="130"/>
      <c r="EE5" s="130"/>
      <c r="EF5" s="130"/>
      <c r="EG5" s="130"/>
      <c r="EH5" s="130"/>
      <c r="EI5" s="130"/>
      <c r="EJ5" s="130"/>
      <c r="EK5" s="130"/>
      <c r="EL5" s="130"/>
      <c r="EM5" s="130"/>
      <c r="EN5" s="130"/>
      <c r="EO5" s="130"/>
      <c r="EP5" s="130"/>
      <c r="EQ5" s="130"/>
      <c r="ER5" s="130"/>
      <c r="ES5" s="130"/>
      <c r="ET5" s="130"/>
      <c r="EU5" s="130"/>
      <c r="EV5" s="130"/>
      <c r="EW5" s="130"/>
      <c r="EX5" s="130"/>
      <c r="EY5" s="130"/>
      <c r="EZ5" s="130"/>
      <c r="FA5" s="130"/>
      <c r="FB5" s="130"/>
      <c r="FC5" s="130"/>
      <c r="FD5" s="130"/>
      <c r="FE5" s="130"/>
      <c r="FF5" s="130"/>
      <c r="FG5" s="130"/>
      <c r="FH5" s="130"/>
      <c r="FI5" s="130"/>
      <c r="FJ5" s="130"/>
      <c r="FK5" s="130"/>
      <c r="FL5" s="130"/>
      <c r="FM5" s="130"/>
      <c r="FN5" s="130"/>
      <c r="FO5" s="130"/>
      <c r="FP5" s="130"/>
      <c r="FQ5" s="130"/>
      <c r="FR5" s="130"/>
      <c r="FS5" s="130"/>
      <c r="FT5" s="130"/>
      <c r="FU5" s="130"/>
      <c r="FV5" s="130"/>
      <c r="FW5" s="130"/>
      <c r="FX5" s="130"/>
      <c r="FY5" s="130"/>
      <c r="FZ5" s="130"/>
      <c r="GA5" s="130"/>
      <c r="GB5" s="130"/>
      <c r="GC5" s="130"/>
      <c r="GD5" s="130"/>
      <c r="GE5" s="130"/>
      <c r="GF5" s="130"/>
      <c r="GG5" s="130"/>
      <c r="GH5" s="130"/>
      <c r="GI5" s="130"/>
      <c r="GJ5" s="130"/>
      <c r="GK5" s="130"/>
      <c r="GL5" s="130"/>
      <c r="GM5" s="130"/>
      <c r="GN5" s="130"/>
      <c r="GO5" s="130"/>
      <c r="GP5" s="130"/>
      <c r="GQ5" s="130"/>
      <c r="GR5" s="130"/>
      <c r="GS5" s="130"/>
      <c r="GT5" s="130"/>
      <c r="GU5" s="130"/>
      <c r="GV5" s="130"/>
      <c r="GW5" s="130"/>
      <c r="GX5" s="130"/>
      <c r="GY5" s="130"/>
      <c r="GZ5" s="130"/>
      <c r="HA5" s="130"/>
      <c r="HB5" s="130"/>
      <c r="HC5" s="130"/>
      <c r="HD5" s="130"/>
      <c r="HE5" s="130"/>
      <c r="HF5" s="130"/>
      <c r="HG5" s="130"/>
      <c r="HH5" s="130"/>
      <c r="HI5" s="130"/>
      <c r="HJ5" s="130"/>
      <c r="HK5" s="130"/>
      <c r="HL5" s="130"/>
      <c r="HM5" s="130"/>
      <c r="HN5" s="130"/>
      <c r="HO5" s="130"/>
      <c r="HP5" s="130"/>
      <c r="HQ5" s="130"/>
      <c r="HR5" s="130"/>
      <c r="HS5" s="130"/>
      <c r="HT5" s="130"/>
      <c r="HU5" s="130"/>
      <c r="HV5" s="130"/>
      <c r="HW5" s="130"/>
      <c r="HX5" s="130"/>
      <c r="HY5" s="130"/>
      <c r="HZ5" s="130"/>
      <c r="IA5" s="130"/>
      <c r="IB5" s="130"/>
      <c r="IC5" s="130"/>
      <c r="ID5" s="130"/>
      <c r="IE5" s="130"/>
      <c r="IF5" s="130"/>
      <c r="IG5" s="130"/>
      <c r="IH5" s="130"/>
      <c r="II5" s="130"/>
      <c r="IJ5" s="130"/>
      <c r="IK5" s="130"/>
      <c r="IL5" s="130"/>
      <c r="IM5" s="130"/>
      <c r="IN5" s="130"/>
    </row>
    <row r="6" spans="1:248" ht="15" x14ac:dyDescent="0.25">
      <c r="A6" s="113"/>
      <c r="B6" s="113"/>
      <c r="C6" s="113"/>
      <c r="D6" s="113"/>
      <c r="E6" s="113"/>
      <c r="F6" s="113"/>
      <c r="G6" s="131"/>
    </row>
    <row r="7" spans="1:248" s="128" customFormat="1" ht="15" x14ac:dyDescent="0.25">
      <c r="A7" s="15" t="s">
        <v>16</v>
      </c>
      <c r="B7" s="393" t="s">
        <v>315</v>
      </c>
      <c r="C7" s="393"/>
      <c r="D7" s="393"/>
      <c r="E7" s="393"/>
      <c r="F7" s="394"/>
      <c r="G7" s="127"/>
      <c r="K7" s="127"/>
      <c r="M7" s="127"/>
    </row>
    <row r="8" spans="1:248" s="128" customFormat="1" ht="15" x14ac:dyDescent="0.25">
      <c r="A8" s="22"/>
      <c r="B8" s="123"/>
      <c r="C8" s="123"/>
      <c r="D8" s="123"/>
      <c r="E8" s="123"/>
      <c r="F8" s="123"/>
      <c r="G8" s="127"/>
      <c r="K8" s="127"/>
      <c r="M8" s="127"/>
    </row>
    <row r="9" spans="1:248" s="155" customFormat="1" ht="15" x14ac:dyDescent="0.25">
      <c r="A9" s="149" t="s">
        <v>120</v>
      </c>
      <c r="B9" s="150" t="s">
        <v>121</v>
      </c>
      <c r="C9" s="151" t="s">
        <v>122</v>
      </c>
      <c r="D9" s="152" t="s">
        <v>123</v>
      </c>
      <c r="E9" s="153" t="s">
        <v>124</v>
      </c>
      <c r="F9" s="154" t="s">
        <v>125</v>
      </c>
    </row>
    <row r="10" spans="1:248" s="164" customFormat="1" ht="15" x14ac:dyDescent="0.25">
      <c r="A10" s="156" t="s">
        <v>4</v>
      </c>
      <c r="B10" s="157" t="s">
        <v>316</v>
      </c>
      <c r="C10" s="158"/>
      <c r="D10" s="159"/>
      <c r="E10" s="160"/>
      <c r="F10" s="161"/>
      <c r="G10" s="162"/>
      <c r="H10" s="163"/>
      <c r="I10" s="163"/>
      <c r="M10" s="437"/>
      <c r="N10" s="438"/>
      <c r="O10" s="438"/>
      <c r="P10" s="438"/>
      <c r="Q10" s="438"/>
      <c r="R10" s="438"/>
      <c r="S10" s="438"/>
      <c r="T10" s="438"/>
      <c r="U10" s="438"/>
    </row>
    <row r="11" spans="1:248" s="162" customFormat="1" ht="15" x14ac:dyDescent="0.25">
      <c r="A11" s="165"/>
      <c r="B11" s="166"/>
      <c r="C11" s="167"/>
      <c r="D11" s="167"/>
      <c r="E11" s="168"/>
      <c r="F11" s="169"/>
      <c r="G11" s="170"/>
      <c r="H11" s="170"/>
      <c r="I11" s="170"/>
    </row>
    <row r="12" spans="1:248" s="162" customFormat="1" ht="15" customHeight="1" x14ac:dyDescent="0.25">
      <c r="A12" s="171" t="s">
        <v>427</v>
      </c>
      <c r="B12" s="172" t="s">
        <v>317</v>
      </c>
      <c r="C12" s="167"/>
      <c r="D12" s="167"/>
      <c r="E12" s="168"/>
      <c r="F12" s="169"/>
      <c r="G12" s="170"/>
    </row>
    <row r="13" spans="1:248" s="162" customFormat="1" ht="15" x14ac:dyDescent="0.25">
      <c r="A13" s="173"/>
      <c r="B13" s="172" t="s">
        <v>318</v>
      </c>
      <c r="C13" s="167"/>
      <c r="D13" s="167"/>
      <c r="E13" s="168"/>
      <c r="F13" s="174"/>
    </row>
    <row r="14" spans="1:248" s="162" customFormat="1" ht="15" x14ac:dyDescent="0.25">
      <c r="A14" s="173"/>
      <c r="B14" s="172" t="s">
        <v>319</v>
      </c>
      <c r="C14" s="167"/>
      <c r="D14" s="167"/>
      <c r="E14" s="168"/>
      <c r="F14" s="174"/>
    </row>
    <row r="15" spans="1:248" s="162" customFormat="1" ht="30" x14ac:dyDescent="0.25">
      <c r="A15" s="173"/>
      <c r="B15" s="384" t="s">
        <v>547</v>
      </c>
      <c r="C15" s="167"/>
      <c r="D15" s="167"/>
      <c r="E15" s="168"/>
      <c r="F15" s="174"/>
    </row>
    <row r="16" spans="1:248" s="162" customFormat="1" ht="15" x14ac:dyDescent="0.25">
      <c r="A16" s="173"/>
      <c r="B16" s="175" t="s">
        <v>320</v>
      </c>
      <c r="C16" s="167" t="s">
        <v>126</v>
      </c>
      <c r="D16" s="167">
        <v>20</v>
      </c>
      <c r="E16" s="168"/>
      <c r="F16" s="174">
        <f>D16*E16</f>
        <v>0</v>
      </c>
      <c r="G16" s="176"/>
      <c r="H16" s="176"/>
      <c r="I16" s="176"/>
    </row>
    <row r="17" spans="1:9" s="162" customFormat="1" ht="15" x14ac:dyDescent="0.25">
      <c r="A17" s="173"/>
      <c r="B17" s="175" t="s">
        <v>321</v>
      </c>
      <c r="C17" s="167" t="s">
        <v>126</v>
      </c>
      <c r="D17" s="167">
        <v>20</v>
      </c>
      <c r="E17" s="168"/>
      <c r="F17" s="174">
        <f>D17*E17</f>
        <v>0</v>
      </c>
      <c r="G17" s="176"/>
      <c r="H17" s="176"/>
      <c r="I17" s="176"/>
    </row>
    <row r="18" spans="1:9" s="162" customFormat="1" ht="12.75" customHeight="1" x14ac:dyDescent="0.25">
      <c r="A18" s="173"/>
      <c r="B18" s="175"/>
      <c r="C18" s="167"/>
      <c r="D18" s="167"/>
      <c r="E18" s="168"/>
      <c r="F18" s="174"/>
      <c r="G18" s="176"/>
      <c r="H18" s="176"/>
      <c r="I18" s="176"/>
    </row>
    <row r="19" spans="1:9" s="162" customFormat="1" ht="15" x14ac:dyDescent="0.25">
      <c r="A19" s="171" t="s">
        <v>428</v>
      </c>
      <c r="B19" s="172" t="s">
        <v>322</v>
      </c>
      <c r="C19" s="167"/>
      <c r="D19" s="167"/>
      <c r="E19" s="168"/>
      <c r="F19" s="174"/>
      <c r="G19" s="170"/>
    </row>
    <row r="20" spans="1:9" s="162" customFormat="1" ht="30" x14ac:dyDescent="0.25">
      <c r="A20" s="173"/>
      <c r="B20" s="384" t="s">
        <v>548</v>
      </c>
      <c r="C20" s="167"/>
      <c r="D20" s="167"/>
      <c r="E20" s="168"/>
      <c r="F20" s="174"/>
    </row>
    <row r="21" spans="1:9" s="162" customFormat="1" ht="15" x14ac:dyDescent="0.25">
      <c r="A21" s="173"/>
      <c r="B21" s="172" t="s">
        <v>323</v>
      </c>
      <c r="C21" s="167" t="s">
        <v>324</v>
      </c>
      <c r="D21" s="167">
        <v>1</v>
      </c>
      <c r="E21" s="168"/>
      <c r="F21" s="174">
        <f>D21*E21</f>
        <v>0</v>
      </c>
    </row>
    <row r="22" spans="1:9" s="162" customFormat="1" ht="15" x14ac:dyDescent="0.25">
      <c r="A22" s="173"/>
      <c r="B22" s="172"/>
      <c r="C22" s="167"/>
      <c r="D22" s="167"/>
      <c r="E22" s="168"/>
      <c r="F22" s="174"/>
    </row>
    <row r="23" spans="1:9" s="162" customFormat="1" ht="15" x14ac:dyDescent="0.25">
      <c r="A23" s="171" t="s">
        <v>429</v>
      </c>
      <c r="B23" s="172" t="s">
        <v>325</v>
      </c>
      <c r="C23" s="167"/>
      <c r="D23" s="167"/>
      <c r="E23" s="168"/>
      <c r="F23" s="174"/>
      <c r="G23" s="170"/>
    </row>
    <row r="24" spans="1:9" s="162" customFormat="1" ht="15" x14ac:dyDescent="0.25">
      <c r="A24" s="173"/>
      <c r="B24" s="172" t="s">
        <v>326</v>
      </c>
      <c r="C24" s="167"/>
      <c r="D24" s="167"/>
      <c r="E24" s="168"/>
      <c r="F24" s="174"/>
    </row>
    <row r="25" spans="1:9" s="162" customFormat="1" ht="30" x14ac:dyDescent="0.25">
      <c r="A25" s="173"/>
      <c r="B25" s="384" t="s">
        <v>549</v>
      </c>
      <c r="C25" s="167"/>
      <c r="D25" s="167"/>
      <c r="E25" s="168"/>
      <c r="F25" s="174"/>
    </row>
    <row r="26" spans="1:9" s="162" customFormat="1" ht="15" x14ac:dyDescent="0.25">
      <c r="A26" s="173"/>
      <c r="B26" s="172"/>
      <c r="C26" s="167" t="s">
        <v>2</v>
      </c>
      <c r="D26" s="167">
        <v>1</v>
      </c>
      <c r="E26" s="168"/>
      <c r="F26" s="174">
        <f>D26*E26</f>
        <v>0</v>
      </c>
    </row>
    <row r="27" spans="1:9" s="162" customFormat="1" ht="15" x14ac:dyDescent="0.25">
      <c r="A27" s="171" t="s">
        <v>430</v>
      </c>
      <c r="B27" s="177" t="s">
        <v>327</v>
      </c>
      <c r="C27" s="178"/>
      <c r="D27" s="178"/>
      <c r="E27" s="179"/>
      <c r="F27" s="174"/>
      <c r="G27" s="180"/>
    </row>
    <row r="28" spans="1:9" s="162" customFormat="1" ht="15" x14ac:dyDescent="0.25">
      <c r="A28" s="181"/>
      <c r="B28" s="177" t="s">
        <v>328</v>
      </c>
      <c r="C28" s="178"/>
      <c r="D28" s="178"/>
      <c r="E28" s="179"/>
      <c r="F28" s="174"/>
    </row>
    <row r="29" spans="1:9" s="162" customFormat="1" ht="30" x14ac:dyDescent="0.25">
      <c r="A29" s="173"/>
      <c r="B29" s="382" t="s">
        <v>550</v>
      </c>
      <c r="C29" s="178" t="s">
        <v>329</v>
      </c>
      <c r="D29" s="167">
        <v>8</v>
      </c>
      <c r="E29" s="168"/>
      <c r="F29" s="174">
        <f>D29*E29</f>
        <v>0</v>
      </c>
      <c r="G29" s="180"/>
    </row>
    <row r="30" spans="1:9" s="162" customFormat="1" ht="15" x14ac:dyDescent="0.25">
      <c r="A30" s="173"/>
      <c r="B30" s="172"/>
      <c r="C30" s="167"/>
      <c r="D30" s="167"/>
      <c r="E30" s="168"/>
      <c r="F30" s="174"/>
    </row>
    <row r="31" spans="1:9" s="162" customFormat="1" ht="15" x14ac:dyDescent="0.25">
      <c r="A31" s="171" t="s">
        <v>431</v>
      </c>
      <c r="B31" s="177" t="s">
        <v>330</v>
      </c>
      <c r="C31" s="178"/>
      <c r="D31" s="178"/>
      <c r="E31" s="179"/>
      <c r="F31" s="174"/>
      <c r="G31" s="180"/>
      <c r="H31" s="182"/>
      <c r="I31" s="182"/>
    </row>
    <row r="32" spans="1:9" s="162" customFormat="1" ht="15" x14ac:dyDescent="0.25">
      <c r="A32" s="181"/>
      <c r="B32" s="177" t="s">
        <v>331</v>
      </c>
      <c r="C32" s="178"/>
      <c r="D32" s="178"/>
      <c r="E32" s="179"/>
      <c r="F32" s="174"/>
    </row>
    <row r="33" spans="1:9" s="162" customFormat="1" ht="15" x14ac:dyDescent="0.25">
      <c r="A33" s="173"/>
      <c r="B33" s="172" t="s">
        <v>332</v>
      </c>
      <c r="C33" s="167" t="s">
        <v>2</v>
      </c>
      <c r="D33" s="167">
        <v>2</v>
      </c>
      <c r="E33" s="168"/>
      <c r="F33" s="174">
        <f>D33*E33</f>
        <v>0</v>
      </c>
    </row>
    <row r="34" spans="1:9" s="162" customFormat="1" ht="15" x14ac:dyDescent="0.25">
      <c r="A34" s="173"/>
      <c r="B34" s="172" t="s">
        <v>333</v>
      </c>
      <c r="C34" s="167" t="s">
        <v>2</v>
      </c>
      <c r="D34" s="167">
        <v>2</v>
      </c>
      <c r="E34" s="168"/>
      <c r="F34" s="174">
        <f>D34*E34</f>
        <v>0</v>
      </c>
    </row>
    <row r="35" spans="1:9" s="162" customFormat="1" ht="15" x14ac:dyDescent="0.25">
      <c r="A35" s="173"/>
      <c r="B35" s="172" t="s">
        <v>334</v>
      </c>
      <c r="C35" s="167" t="s">
        <v>2</v>
      </c>
      <c r="D35" s="167">
        <v>2</v>
      </c>
      <c r="E35" s="168"/>
      <c r="F35" s="174">
        <f>D35*E35</f>
        <v>0</v>
      </c>
    </row>
    <row r="36" spans="1:9" s="162" customFormat="1" ht="15" x14ac:dyDescent="0.25">
      <c r="A36" s="173"/>
      <c r="B36" s="172" t="s">
        <v>335</v>
      </c>
      <c r="C36" s="167"/>
      <c r="D36" s="167"/>
      <c r="E36" s="168"/>
      <c r="F36" s="174"/>
    </row>
    <row r="37" spans="1:9" s="162" customFormat="1" ht="15" x14ac:dyDescent="0.25">
      <c r="A37" s="173"/>
      <c r="B37" s="172" t="s">
        <v>336</v>
      </c>
      <c r="C37" s="167" t="s">
        <v>2</v>
      </c>
      <c r="D37" s="167">
        <v>1</v>
      </c>
      <c r="E37" s="168"/>
      <c r="F37" s="174">
        <f>D37*E37</f>
        <v>0</v>
      </c>
    </row>
    <row r="38" spans="1:9" s="162" customFormat="1" ht="15" x14ac:dyDescent="0.25">
      <c r="A38" s="173"/>
      <c r="B38" s="172" t="s">
        <v>337</v>
      </c>
      <c r="C38" s="167" t="s">
        <v>2</v>
      </c>
      <c r="D38" s="167">
        <v>2</v>
      </c>
      <c r="E38" s="168"/>
      <c r="F38" s="174">
        <f>D38*E38</f>
        <v>0</v>
      </c>
    </row>
    <row r="39" spans="1:9" s="162" customFormat="1" ht="15" x14ac:dyDescent="0.25">
      <c r="A39" s="173"/>
      <c r="B39" s="172"/>
      <c r="C39" s="167"/>
      <c r="D39" s="167"/>
      <c r="E39" s="168"/>
      <c r="F39" s="174"/>
      <c r="H39" s="183"/>
      <c r="I39" s="180"/>
    </row>
    <row r="40" spans="1:9" s="162" customFormat="1" ht="15" x14ac:dyDescent="0.25">
      <c r="A40" s="173"/>
      <c r="B40" s="172" t="s">
        <v>338</v>
      </c>
      <c r="C40" s="167"/>
      <c r="D40" s="167"/>
      <c r="E40" s="168"/>
      <c r="F40" s="174"/>
      <c r="H40" s="182"/>
      <c r="I40" s="180"/>
    </row>
    <row r="41" spans="1:9" s="162" customFormat="1" ht="15" x14ac:dyDescent="0.25">
      <c r="A41" s="173"/>
      <c r="B41" s="172" t="s">
        <v>339</v>
      </c>
      <c r="C41" s="167"/>
      <c r="D41" s="167"/>
      <c r="E41" s="168"/>
      <c r="F41" s="174"/>
      <c r="H41" s="182"/>
      <c r="I41" s="180"/>
    </row>
    <row r="42" spans="1:9" s="162" customFormat="1" ht="30" x14ac:dyDescent="0.25">
      <c r="A42" s="173"/>
      <c r="B42" s="384" t="s">
        <v>551</v>
      </c>
      <c r="C42" s="167"/>
      <c r="D42" s="167"/>
      <c r="E42" s="168"/>
      <c r="F42" s="174"/>
      <c r="H42" s="182"/>
      <c r="I42" s="180"/>
    </row>
    <row r="43" spans="1:9" s="162" customFormat="1" ht="15" x14ac:dyDescent="0.25">
      <c r="A43" s="173"/>
      <c r="B43" s="172"/>
      <c r="C43" s="167"/>
      <c r="D43" s="167"/>
      <c r="E43" s="168"/>
      <c r="F43" s="174"/>
    </row>
    <row r="44" spans="1:9" s="162" customFormat="1" ht="15" x14ac:dyDescent="0.25">
      <c r="A44" s="171" t="s">
        <v>432</v>
      </c>
      <c r="B44" s="177" t="s">
        <v>340</v>
      </c>
      <c r="C44" s="178"/>
      <c r="D44" s="178"/>
      <c r="E44" s="179"/>
      <c r="F44" s="174"/>
      <c r="G44" s="180"/>
    </row>
    <row r="45" spans="1:9" s="162" customFormat="1" ht="15" x14ac:dyDescent="0.25">
      <c r="A45" s="181"/>
      <c r="B45" s="177" t="s">
        <v>341</v>
      </c>
      <c r="C45" s="178"/>
      <c r="D45" s="178"/>
      <c r="E45" s="179"/>
      <c r="F45" s="174"/>
    </row>
    <row r="46" spans="1:9" s="162" customFormat="1" ht="45" x14ac:dyDescent="0.25">
      <c r="A46" s="173"/>
      <c r="B46" s="382" t="s">
        <v>552</v>
      </c>
      <c r="C46" s="178" t="s">
        <v>329</v>
      </c>
      <c r="D46" s="167">
        <v>4</v>
      </c>
      <c r="E46" s="168"/>
      <c r="F46" s="174">
        <f>D46*E46</f>
        <v>0</v>
      </c>
      <c r="G46" s="180"/>
    </row>
    <row r="47" spans="1:9" s="162" customFormat="1" ht="15" x14ac:dyDescent="0.25">
      <c r="A47" s="173"/>
      <c r="B47" s="172"/>
      <c r="C47" s="167"/>
      <c r="D47" s="167"/>
      <c r="E47" s="168"/>
      <c r="F47" s="174"/>
    </row>
    <row r="48" spans="1:9" s="162" customFormat="1" ht="15" x14ac:dyDescent="0.25">
      <c r="A48" s="171" t="s">
        <v>433</v>
      </c>
      <c r="B48" s="172" t="s">
        <v>342</v>
      </c>
      <c r="C48" s="167"/>
      <c r="D48" s="167"/>
      <c r="E48" s="168"/>
      <c r="F48" s="174"/>
      <c r="G48" s="170"/>
    </row>
    <row r="49" spans="1:9" s="162" customFormat="1" ht="15" x14ac:dyDescent="0.25">
      <c r="A49" s="173"/>
      <c r="B49" s="172" t="s">
        <v>343</v>
      </c>
      <c r="C49" s="167"/>
      <c r="D49" s="167"/>
      <c r="E49" s="168"/>
      <c r="F49" s="174"/>
      <c r="G49" s="184"/>
      <c r="I49" s="184"/>
    </row>
    <row r="50" spans="1:9" s="162" customFormat="1" ht="30" x14ac:dyDescent="0.25">
      <c r="A50" s="173"/>
      <c r="B50" s="384" t="s">
        <v>553</v>
      </c>
      <c r="C50" s="167" t="s">
        <v>2</v>
      </c>
      <c r="D50" s="167">
        <v>1</v>
      </c>
      <c r="E50" s="168"/>
      <c r="F50" s="174">
        <f>D50*E50</f>
        <v>0</v>
      </c>
    </row>
    <row r="51" spans="1:9" s="162" customFormat="1" ht="15" x14ac:dyDescent="0.25">
      <c r="A51" s="173"/>
      <c r="B51" s="172"/>
      <c r="C51" s="167"/>
      <c r="D51" s="167"/>
      <c r="E51" s="168"/>
      <c r="F51" s="174"/>
      <c r="G51" s="184"/>
      <c r="I51" s="184"/>
    </row>
    <row r="52" spans="1:9" s="162" customFormat="1" ht="15" x14ac:dyDescent="0.25">
      <c r="A52" s="171" t="s">
        <v>434</v>
      </c>
      <c r="B52" s="177" t="s">
        <v>344</v>
      </c>
      <c r="C52" s="178"/>
      <c r="D52" s="178"/>
      <c r="E52" s="179"/>
      <c r="F52" s="174"/>
      <c r="G52" s="180"/>
    </row>
    <row r="53" spans="1:9" s="162" customFormat="1" ht="15" x14ac:dyDescent="0.25">
      <c r="A53" s="181"/>
      <c r="B53" s="177" t="s">
        <v>345</v>
      </c>
      <c r="C53" s="178"/>
      <c r="D53" s="178"/>
      <c r="E53" s="179"/>
      <c r="F53" s="174"/>
      <c r="G53" s="180"/>
    </row>
    <row r="54" spans="1:9" s="162" customFormat="1" ht="30" x14ac:dyDescent="0.25">
      <c r="A54" s="181"/>
      <c r="B54" s="382" t="s">
        <v>554</v>
      </c>
      <c r="C54" s="178"/>
      <c r="D54" s="178"/>
      <c r="E54" s="179"/>
      <c r="F54" s="174"/>
      <c r="G54" s="184"/>
      <c r="I54" s="184"/>
    </row>
    <row r="55" spans="1:9" s="162" customFormat="1" ht="15" x14ac:dyDescent="0.25">
      <c r="A55" s="181"/>
      <c r="B55" s="177"/>
      <c r="C55" s="178" t="s">
        <v>2</v>
      </c>
      <c r="D55" s="178">
        <v>1</v>
      </c>
      <c r="E55" s="179"/>
      <c r="F55" s="174">
        <f>D55*E55</f>
        <v>0</v>
      </c>
      <c r="G55" s="180"/>
    </row>
    <row r="56" spans="1:9" s="162" customFormat="1" ht="15" x14ac:dyDescent="0.25">
      <c r="A56" s="185"/>
      <c r="B56" s="186"/>
      <c r="C56" s="187"/>
      <c r="D56" s="187"/>
      <c r="E56" s="188"/>
      <c r="F56" s="189"/>
      <c r="G56" s="180"/>
    </row>
    <row r="57" spans="1:9" s="162" customFormat="1" ht="45" x14ac:dyDescent="0.25">
      <c r="A57" s="190" t="s">
        <v>435</v>
      </c>
      <c r="B57" s="191" t="s">
        <v>555</v>
      </c>
      <c r="C57" s="187"/>
      <c r="D57" s="187"/>
      <c r="E57" s="188"/>
      <c r="F57" s="189"/>
      <c r="G57" s="180"/>
    </row>
    <row r="58" spans="1:9" s="162" customFormat="1" ht="15" x14ac:dyDescent="0.25">
      <c r="A58" s="185"/>
      <c r="B58" s="192" t="s">
        <v>346</v>
      </c>
      <c r="C58" s="178" t="s">
        <v>126</v>
      </c>
      <c r="D58" s="178">
        <v>6</v>
      </c>
      <c r="E58" s="179"/>
      <c r="F58" s="174">
        <f>D58*E58</f>
        <v>0</v>
      </c>
      <c r="G58" s="180"/>
    </row>
    <row r="59" spans="1:9" s="162" customFormat="1" ht="15" x14ac:dyDescent="0.25">
      <c r="A59" s="193"/>
      <c r="B59" s="186"/>
      <c r="C59" s="187"/>
      <c r="D59" s="194"/>
      <c r="E59" s="195"/>
      <c r="F59" s="189"/>
      <c r="G59" s="196"/>
      <c r="H59" s="176"/>
      <c r="I59" s="176"/>
    </row>
    <row r="60" spans="1:9" s="162" customFormat="1" ht="15" x14ac:dyDescent="0.25">
      <c r="A60" s="197"/>
      <c r="B60" s="198" t="s">
        <v>347</v>
      </c>
      <c r="C60" s="199"/>
      <c r="D60" s="199"/>
      <c r="E60" s="200"/>
      <c r="F60" s="201">
        <f>SUM(F12:F58)</f>
        <v>0</v>
      </c>
      <c r="G60" s="202"/>
      <c r="H60" s="203"/>
      <c r="I60" s="204"/>
    </row>
    <row r="61" spans="1:9" s="162" customFormat="1" ht="15" x14ac:dyDescent="0.25">
      <c r="A61" s="205"/>
      <c r="B61" s="206"/>
      <c r="C61" s="207"/>
      <c r="D61" s="207"/>
      <c r="E61" s="208"/>
      <c r="F61" s="209"/>
      <c r="G61" s="202"/>
      <c r="H61" s="203"/>
      <c r="I61" s="204"/>
    </row>
    <row r="62" spans="1:9" s="162" customFormat="1" ht="14.25" customHeight="1" x14ac:dyDescent="0.25">
      <c r="A62" s="171"/>
      <c r="B62" s="210"/>
      <c r="C62" s="211"/>
      <c r="D62" s="211"/>
      <c r="E62" s="168"/>
      <c r="F62" s="174"/>
      <c r="G62" s="212"/>
      <c r="H62" s="213"/>
      <c r="I62" s="214"/>
    </row>
    <row r="63" spans="1:9" s="162" customFormat="1" ht="15" customHeight="1" x14ac:dyDescent="0.25">
      <c r="A63" s="133" t="s">
        <v>5</v>
      </c>
      <c r="B63" s="134" t="s">
        <v>348</v>
      </c>
      <c r="C63" s="135"/>
      <c r="D63" s="135"/>
      <c r="E63" s="215"/>
      <c r="F63" s="174"/>
      <c r="G63" s="136"/>
      <c r="H63" s="136"/>
      <c r="I63" s="216"/>
    </row>
    <row r="64" spans="1:9" s="162" customFormat="1" ht="12.75" customHeight="1" x14ac:dyDescent="0.25">
      <c r="A64" s="171"/>
      <c r="B64" s="210"/>
      <c r="C64" s="211"/>
      <c r="D64" s="211"/>
      <c r="E64" s="168"/>
      <c r="F64" s="174"/>
      <c r="G64" s="212"/>
      <c r="H64" s="213"/>
      <c r="I64" s="214"/>
    </row>
    <row r="65" spans="1:9" s="162" customFormat="1" ht="12.75" customHeight="1" x14ac:dyDescent="0.25">
      <c r="A65" s="173"/>
      <c r="B65" s="177"/>
      <c r="C65" s="178"/>
      <c r="D65" s="167"/>
      <c r="E65" s="168"/>
      <c r="F65" s="174"/>
      <c r="G65" s="180"/>
    </row>
    <row r="66" spans="1:9" s="162" customFormat="1" ht="75" x14ac:dyDescent="0.25">
      <c r="A66" s="171" t="s">
        <v>436</v>
      </c>
      <c r="B66" s="191" t="s">
        <v>556</v>
      </c>
      <c r="C66" s="138"/>
      <c r="D66" s="138"/>
      <c r="E66" s="217"/>
      <c r="F66" s="174"/>
      <c r="G66" s="180"/>
    </row>
    <row r="67" spans="1:9" s="162" customFormat="1" ht="15" x14ac:dyDescent="0.25">
      <c r="A67" s="173"/>
      <c r="B67" s="177" t="s">
        <v>349</v>
      </c>
      <c r="C67" s="178"/>
      <c r="D67" s="167"/>
      <c r="E67" s="168"/>
      <c r="F67" s="174"/>
      <c r="G67" s="180"/>
    </row>
    <row r="68" spans="1:9" s="162" customFormat="1" ht="15" x14ac:dyDescent="0.25">
      <c r="A68" s="173"/>
      <c r="B68" s="218" t="s">
        <v>350</v>
      </c>
      <c r="C68" s="167"/>
      <c r="D68" s="167"/>
      <c r="E68" s="168"/>
      <c r="F68" s="174"/>
      <c r="G68" s="180"/>
    </row>
    <row r="69" spans="1:9" s="162" customFormat="1" ht="15" x14ac:dyDescent="0.25">
      <c r="A69" s="173"/>
      <c r="B69" s="177" t="s">
        <v>351</v>
      </c>
      <c r="C69" s="178"/>
      <c r="D69" s="167"/>
      <c r="E69" s="168"/>
      <c r="F69" s="174"/>
      <c r="G69" s="180"/>
    </row>
    <row r="70" spans="1:9" s="162" customFormat="1" ht="15" x14ac:dyDescent="0.25">
      <c r="A70" s="173"/>
      <c r="B70" s="177" t="s">
        <v>352</v>
      </c>
      <c r="C70" s="178"/>
      <c r="D70" s="167"/>
      <c r="E70" s="168"/>
      <c r="F70" s="174"/>
      <c r="G70" s="180"/>
    </row>
    <row r="71" spans="1:9" s="162" customFormat="1" ht="15" x14ac:dyDescent="0.25">
      <c r="A71" s="173"/>
      <c r="B71" s="191" t="s">
        <v>353</v>
      </c>
      <c r="C71" s="138"/>
      <c r="D71" s="138"/>
      <c r="E71" s="217"/>
      <c r="F71" s="174"/>
      <c r="G71" s="180"/>
    </row>
    <row r="72" spans="1:9" s="162" customFormat="1" ht="28.5" customHeight="1" x14ac:dyDescent="0.25">
      <c r="A72" s="173"/>
      <c r="B72" s="191" t="s">
        <v>354</v>
      </c>
      <c r="C72" s="138"/>
      <c r="D72" s="138"/>
      <c r="E72" s="217"/>
      <c r="F72" s="174"/>
      <c r="G72" s="180"/>
    </row>
    <row r="73" spans="1:9" s="162" customFormat="1" ht="14.25" customHeight="1" x14ac:dyDescent="0.25">
      <c r="A73" s="173"/>
      <c r="B73" s="439" t="s">
        <v>355</v>
      </c>
      <c r="C73" s="440"/>
      <c r="D73" s="440"/>
      <c r="E73" s="440"/>
      <c r="F73" s="174"/>
      <c r="G73" s="180"/>
    </row>
    <row r="74" spans="1:9" s="162" customFormat="1" ht="15" x14ac:dyDescent="0.25">
      <c r="A74" s="173"/>
      <c r="B74" s="177" t="s">
        <v>356</v>
      </c>
      <c r="C74" s="178"/>
      <c r="D74" s="167"/>
      <c r="E74" s="168"/>
      <c r="F74" s="174"/>
      <c r="G74" s="219"/>
      <c r="I74" s="184"/>
    </row>
    <row r="75" spans="1:9" s="162" customFormat="1" ht="15" x14ac:dyDescent="0.25">
      <c r="A75" s="173"/>
      <c r="B75" s="137"/>
      <c r="C75" s="138" t="s">
        <v>324</v>
      </c>
      <c r="D75" s="138">
        <v>1</v>
      </c>
      <c r="E75" s="217"/>
      <c r="F75" s="174">
        <f>D75*E75</f>
        <v>0</v>
      </c>
      <c r="G75" s="220"/>
    </row>
    <row r="76" spans="1:9" s="162" customFormat="1" ht="15" x14ac:dyDescent="0.25">
      <c r="A76" s="173"/>
      <c r="B76" s="177"/>
      <c r="C76" s="178"/>
      <c r="D76" s="167"/>
      <c r="E76" s="168"/>
      <c r="F76" s="174"/>
      <c r="G76" s="180"/>
    </row>
    <row r="77" spans="1:9" s="162" customFormat="1" ht="60" x14ac:dyDescent="0.25">
      <c r="A77" s="171" t="s">
        <v>437</v>
      </c>
      <c r="B77" s="191" t="s">
        <v>557</v>
      </c>
      <c r="C77" s="138"/>
      <c r="D77" s="138"/>
      <c r="E77" s="217"/>
      <c r="F77" s="174"/>
    </row>
    <row r="78" spans="1:9" s="162" customFormat="1" ht="15" x14ac:dyDescent="0.25">
      <c r="A78" s="173"/>
      <c r="B78" s="177" t="s">
        <v>349</v>
      </c>
      <c r="C78" s="178"/>
      <c r="D78" s="167"/>
      <c r="E78" s="168"/>
      <c r="F78" s="174"/>
    </row>
    <row r="79" spans="1:9" s="162" customFormat="1" ht="15" x14ac:dyDescent="0.25">
      <c r="A79" s="173"/>
      <c r="B79" s="177" t="s">
        <v>357</v>
      </c>
      <c r="C79" s="178"/>
      <c r="D79" s="167"/>
      <c r="E79" s="168"/>
      <c r="F79" s="174"/>
    </row>
    <row r="80" spans="1:9" s="162" customFormat="1" ht="15" x14ac:dyDescent="0.25">
      <c r="A80" s="173"/>
      <c r="B80" s="177" t="s">
        <v>358</v>
      </c>
      <c r="C80" s="178"/>
      <c r="D80" s="167"/>
      <c r="E80" s="168"/>
      <c r="F80" s="174"/>
    </row>
    <row r="81" spans="1:9" s="162" customFormat="1" ht="15" x14ac:dyDescent="0.25">
      <c r="A81" s="173"/>
      <c r="B81" s="177" t="s">
        <v>359</v>
      </c>
      <c r="C81" s="178" t="s">
        <v>324</v>
      </c>
      <c r="D81" s="167">
        <v>1</v>
      </c>
      <c r="E81" s="168"/>
      <c r="F81" s="174">
        <f>D81*E81</f>
        <v>0</v>
      </c>
      <c r="G81" s="221"/>
      <c r="H81" s="180"/>
      <c r="I81" s="180"/>
    </row>
    <row r="82" spans="1:9" s="162" customFormat="1" ht="15" x14ac:dyDescent="0.25">
      <c r="A82" s="173"/>
      <c r="B82" s="177"/>
      <c r="C82" s="178"/>
      <c r="D82" s="167"/>
      <c r="E82" s="168"/>
      <c r="F82" s="174"/>
      <c r="G82" s="180"/>
    </row>
    <row r="83" spans="1:9" s="162" customFormat="1" ht="15" x14ac:dyDescent="0.25">
      <c r="A83" s="171" t="s">
        <v>438</v>
      </c>
      <c r="B83" s="172" t="s">
        <v>537</v>
      </c>
      <c r="C83" s="167"/>
      <c r="D83" s="167"/>
      <c r="E83" s="168"/>
      <c r="F83" s="174"/>
      <c r="H83" s="180"/>
      <c r="I83" s="180"/>
    </row>
    <row r="84" spans="1:9" s="162" customFormat="1" ht="30" x14ac:dyDescent="0.25">
      <c r="A84" s="173"/>
      <c r="B84" s="384" t="s">
        <v>558</v>
      </c>
      <c r="C84" s="167"/>
      <c r="D84" s="167"/>
      <c r="E84" s="168"/>
      <c r="F84" s="174"/>
      <c r="H84" s="180"/>
      <c r="I84" s="180"/>
    </row>
    <row r="85" spans="1:9" s="162" customFormat="1" ht="15" x14ac:dyDescent="0.25">
      <c r="A85" s="173"/>
      <c r="B85" s="177" t="s">
        <v>360</v>
      </c>
      <c r="C85" s="178"/>
      <c r="D85" s="178"/>
      <c r="E85" s="179"/>
      <c r="F85" s="174"/>
    </row>
    <row r="86" spans="1:9" s="162" customFormat="1" ht="15" x14ac:dyDescent="0.25">
      <c r="A86" s="173"/>
      <c r="B86" s="177" t="s">
        <v>361</v>
      </c>
      <c r="C86" s="178"/>
      <c r="D86" s="178"/>
      <c r="E86" s="179"/>
      <c r="F86" s="174"/>
    </row>
    <row r="87" spans="1:9" s="162" customFormat="1" ht="15" x14ac:dyDescent="0.25">
      <c r="A87" s="173"/>
      <c r="B87" s="177" t="s">
        <v>362</v>
      </c>
      <c r="C87" s="178"/>
      <c r="D87" s="178"/>
      <c r="E87" s="179"/>
      <c r="F87" s="174"/>
    </row>
    <row r="88" spans="1:9" s="162" customFormat="1" ht="15" x14ac:dyDescent="0.25">
      <c r="A88" s="173"/>
      <c r="B88" s="177" t="s">
        <v>363</v>
      </c>
      <c r="C88" s="178"/>
      <c r="D88" s="178"/>
      <c r="E88" s="179"/>
      <c r="F88" s="174"/>
    </row>
    <row r="89" spans="1:9" s="162" customFormat="1" ht="15" x14ac:dyDescent="0.25">
      <c r="A89" s="173"/>
      <c r="B89" s="177" t="s">
        <v>364</v>
      </c>
      <c r="C89" s="178"/>
      <c r="D89" s="178"/>
      <c r="E89" s="179"/>
      <c r="F89" s="174"/>
    </row>
    <row r="90" spans="1:9" s="162" customFormat="1" ht="15" x14ac:dyDescent="0.25">
      <c r="A90" s="173"/>
      <c r="B90" s="177" t="s">
        <v>365</v>
      </c>
      <c r="C90" s="178" t="s">
        <v>324</v>
      </c>
      <c r="D90" s="178">
        <v>1</v>
      </c>
      <c r="E90" s="179"/>
      <c r="F90" s="174">
        <f>D90*E90</f>
        <v>0</v>
      </c>
      <c r="G90" s="221"/>
    </row>
    <row r="91" spans="1:9" s="162" customFormat="1" ht="15" x14ac:dyDescent="0.25">
      <c r="A91" s="173"/>
      <c r="B91" s="177"/>
      <c r="C91" s="178"/>
      <c r="D91" s="178"/>
      <c r="E91" s="179"/>
      <c r="F91" s="174"/>
      <c r="G91" s="221"/>
    </row>
    <row r="92" spans="1:9" s="162" customFormat="1" ht="60" x14ac:dyDescent="0.25">
      <c r="A92" s="171" t="s">
        <v>439</v>
      </c>
      <c r="B92" s="191" t="s">
        <v>559</v>
      </c>
      <c r="C92" s="138"/>
      <c r="D92" s="138"/>
      <c r="E92" s="217"/>
      <c r="F92" s="174"/>
    </row>
    <row r="93" spans="1:9" s="162" customFormat="1" ht="15" x14ac:dyDescent="0.25">
      <c r="A93" s="173"/>
      <c r="B93" s="222" t="s">
        <v>366</v>
      </c>
      <c r="C93" s="167"/>
      <c r="D93" s="167"/>
      <c r="E93" s="168"/>
      <c r="F93" s="174"/>
    </row>
    <row r="94" spans="1:9" s="162" customFormat="1" ht="15" x14ac:dyDescent="0.25">
      <c r="A94" s="173"/>
      <c r="B94" s="222" t="s">
        <v>367</v>
      </c>
      <c r="C94" s="167"/>
      <c r="D94" s="167"/>
      <c r="E94" s="168"/>
      <c r="F94" s="174"/>
    </row>
    <row r="95" spans="1:9" s="162" customFormat="1" ht="15" x14ac:dyDescent="0.25">
      <c r="A95" s="173"/>
      <c r="B95" s="222" t="s">
        <v>368</v>
      </c>
      <c r="C95" s="167"/>
      <c r="D95" s="167"/>
      <c r="E95" s="168"/>
      <c r="F95" s="174"/>
      <c r="G95" s="221"/>
      <c r="H95" s="180"/>
      <c r="I95" s="180"/>
    </row>
    <row r="96" spans="1:9" s="162" customFormat="1" ht="15" x14ac:dyDescent="0.25">
      <c r="A96" s="173"/>
      <c r="B96" s="222" t="s">
        <v>369</v>
      </c>
      <c r="C96" s="167"/>
      <c r="D96" s="167"/>
      <c r="E96" s="168"/>
      <c r="F96" s="174"/>
    </row>
    <row r="97" spans="1:9" s="162" customFormat="1" ht="15" x14ac:dyDescent="0.25">
      <c r="A97" s="173"/>
      <c r="B97" s="222" t="s">
        <v>370</v>
      </c>
      <c r="C97" s="167" t="s">
        <v>324</v>
      </c>
      <c r="D97" s="167">
        <v>1</v>
      </c>
      <c r="E97" s="168"/>
      <c r="F97" s="174">
        <f>D97*E97</f>
        <v>0</v>
      </c>
      <c r="G97" s="221"/>
      <c r="H97" s="180"/>
      <c r="I97" s="180"/>
    </row>
    <row r="98" spans="1:9" s="162" customFormat="1" ht="15" x14ac:dyDescent="0.25">
      <c r="A98" s="173"/>
      <c r="B98" s="177"/>
      <c r="C98" s="178"/>
      <c r="D98" s="178"/>
      <c r="E98" s="179"/>
      <c r="F98" s="174"/>
      <c r="G98" s="221"/>
      <c r="H98" s="180"/>
      <c r="I98" s="180"/>
    </row>
    <row r="99" spans="1:9" s="162" customFormat="1" ht="60" x14ac:dyDescent="0.25">
      <c r="A99" s="171" t="s">
        <v>440</v>
      </c>
      <c r="B99" s="191" t="s">
        <v>560</v>
      </c>
      <c r="C99" s="138"/>
      <c r="D99" s="138"/>
      <c r="E99" s="217"/>
      <c r="F99" s="174"/>
    </row>
    <row r="100" spans="1:9" s="162" customFormat="1" ht="15" x14ac:dyDescent="0.25">
      <c r="A100" s="173"/>
      <c r="B100" s="172"/>
      <c r="C100" s="167" t="s">
        <v>324</v>
      </c>
      <c r="D100" s="167">
        <v>1</v>
      </c>
      <c r="E100" s="168"/>
      <c r="F100" s="174">
        <f>D100*E100</f>
        <v>0</v>
      </c>
    </row>
    <row r="101" spans="1:9" s="162" customFormat="1" ht="15" x14ac:dyDescent="0.25">
      <c r="A101" s="173"/>
      <c r="B101" s="177"/>
      <c r="C101" s="178"/>
      <c r="D101" s="178"/>
      <c r="E101" s="168"/>
      <c r="F101" s="174"/>
      <c r="G101" s="176"/>
      <c r="H101" s="196"/>
      <c r="I101" s="196"/>
    </row>
    <row r="102" spans="1:9" s="162" customFormat="1" ht="15" x14ac:dyDescent="0.25">
      <c r="A102" s="171" t="s">
        <v>441</v>
      </c>
      <c r="B102" s="223" t="s">
        <v>538</v>
      </c>
      <c r="C102" s="224"/>
      <c r="D102" s="224"/>
      <c r="E102" s="225"/>
      <c r="F102" s="174"/>
      <c r="G102" s="226"/>
      <c r="H102" s="226"/>
      <c r="I102" s="226"/>
    </row>
    <row r="103" spans="1:9" s="162" customFormat="1" ht="30" x14ac:dyDescent="0.25">
      <c r="A103" s="227"/>
      <c r="B103" s="385" t="s">
        <v>561</v>
      </c>
      <c r="C103" s="224"/>
      <c r="D103" s="224"/>
      <c r="E103" s="225"/>
      <c r="F103" s="174"/>
      <c r="G103" s="226"/>
      <c r="H103" s="226"/>
      <c r="I103" s="226"/>
    </row>
    <row r="104" spans="1:9" s="162" customFormat="1" ht="15" x14ac:dyDescent="0.25">
      <c r="A104" s="227"/>
      <c r="B104" s="223" t="s">
        <v>371</v>
      </c>
      <c r="C104" s="224"/>
      <c r="D104" s="224"/>
      <c r="E104" s="225"/>
      <c r="F104" s="174"/>
      <c r="G104" s="226"/>
      <c r="H104" s="180"/>
      <c r="I104" s="180"/>
    </row>
    <row r="105" spans="1:9" s="162" customFormat="1" ht="15" x14ac:dyDescent="0.25">
      <c r="A105" s="227"/>
      <c r="B105" s="177" t="s">
        <v>372</v>
      </c>
      <c r="C105" s="224"/>
      <c r="D105" s="167"/>
      <c r="E105" s="225"/>
      <c r="F105" s="174"/>
      <c r="G105" s="226"/>
      <c r="H105" s="180"/>
      <c r="I105" s="180"/>
    </row>
    <row r="106" spans="1:9" s="162" customFormat="1" ht="15" x14ac:dyDescent="0.25">
      <c r="A106" s="227"/>
      <c r="B106" s="177" t="s">
        <v>373</v>
      </c>
      <c r="C106" s="224" t="s">
        <v>2</v>
      </c>
      <c r="D106" s="167">
        <v>1</v>
      </c>
      <c r="E106" s="225"/>
      <c r="F106" s="174">
        <f>D106*E106</f>
        <v>0</v>
      </c>
      <c r="G106" s="226"/>
      <c r="H106" s="180"/>
      <c r="I106" s="180"/>
    </row>
    <row r="107" spans="1:9" s="162" customFormat="1" ht="15" x14ac:dyDescent="0.25">
      <c r="A107" s="227"/>
      <c r="B107" s="223"/>
      <c r="C107" s="224"/>
      <c r="D107" s="224"/>
      <c r="E107" s="225"/>
      <c r="F107" s="174"/>
      <c r="G107" s="226"/>
      <c r="H107" s="226"/>
      <c r="I107" s="180"/>
    </row>
    <row r="108" spans="1:9" s="162" customFormat="1" ht="15" x14ac:dyDescent="0.25">
      <c r="A108" s="171" t="s">
        <v>442</v>
      </c>
      <c r="B108" s="223" t="s">
        <v>539</v>
      </c>
      <c r="C108" s="224"/>
      <c r="D108" s="224"/>
      <c r="E108" s="225"/>
      <c r="F108" s="174"/>
      <c r="G108" s="226"/>
      <c r="H108" s="226"/>
      <c r="I108" s="226"/>
    </row>
    <row r="109" spans="1:9" s="162" customFormat="1" ht="30" x14ac:dyDescent="0.25">
      <c r="A109" s="227"/>
      <c r="B109" s="385" t="s">
        <v>561</v>
      </c>
      <c r="C109" s="224"/>
      <c r="D109" s="224"/>
      <c r="E109" s="225"/>
      <c r="F109" s="174"/>
      <c r="G109" s="226"/>
      <c r="H109" s="226"/>
      <c r="I109" s="226"/>
    </row>
    <row r="110" spans="1:9" s="162" customFormat="1" ht="15" x14ac:dyDescent="0.25">
      <c r="A110" s="227"/>
      <c r="B110" s="223" t="s">
        <v>371</v>
      </c>
      <c r="C110" s="224"/>
      <c r="D110" s="224"/>
      <c r="E110" s="225"/>
      <c r="F110" s="174"/>
      <c r="G110" s="226"/>
      <c r="H110" s="180"/>
      <c r="I110" s="180"/>
    </row>
    <row r="111" spans="1:9" s="162" customFormat="1" ht="15" x14ac:dyDescent="0.25">
      <c r="A111" s="227"/>
      <c r="B111" s="177" t="s">
        <v>372</v>
      </c>
      <c r="C111" s="224"/>
      <c r="D111" s="167"/>
      <c r="E111" s="225"/>
      <c r="F111" s="174"/>
      <c r="G111" s="226"/>
      <c r="H111" s="180"/>
      <c r="I111" s="180"/>
    </row>
    <row r="112" spans="1:9" s="162" customFormat="1" ht="15" x14ac:dyDescent="0.25">
      <c r="A112" s="227"/>
      <c r="B112" s="177" t="s">
        <v>373</v>
      </c>
      <c r="C112" s="224" t="s">
        <v>2</v>
      </c>
      <c r="D112" s="167">
        <v>1</v>
      </c>
      <c r="E112" s="225"/>
      <c r="F112" s="174">
        <f>D112*E112</f>
        <v>0</v>
      </c>
      <c r="G112" s="226"/>
      <c r="H112" s="180"/>
      <c r="I112" s="180"/>
    </row>
    <row r="113" spans="1:9" s="162" customFormat="1" ht="15" x14ac:dyDescent="0.25">
      <c r="A113" s="227"/>
      <c r="B113" s="223"/>
      <c r="C113" s="224"/>
      <c r="D113" s="224"/>
      <c r="E113" s="225"/>
      <c r="F113" s="174"/>
      <c r="G113" s="226"/>
      <c r="H113" s="226"/>
      <c r="I113" s="180"/>
    </row>
    <row r="114" spans="1:9" s="162" customFormat="1" ht="15" x14ac:dyDescent="0.25">
      <c r="A114" s="228" t="s">
        <v>443</v>
      </c>
      <c r="B114" s="223" t="s">
        <v>540</v>
      </c>
      <c r="C114" s="224"/>
      <c r="D114" s="224"/>
      <c r="E114" s="225"/>
      <c r="F114" s="174"/>
      <c r="G114" s="226"/>
      <c r="H114" s="226"/>
      <c r="I114" s="229"/>
    </row>
    <row r="115" spans="1:9" s="162" customFormat="1" ht="15" x14ac:dyDescent="0.25">
      <c r="A115" s="227"/>
      <c r="B115" s="223" t="s">
        <v>374</v>
      </c>
      <c r="C115" s="224"/>
      <c r="D115" s="224"/>
      <c r="E115" s="225"/>
      <c r="F115" s="174"/>
      <c r="G115" s="226"/>
      <c r="H115" s="226"/>
      <c r="I115" s="229"/>
    </row>
    <row r="116" spans="1:9" s="162" customFormat="1" ht="30" x14ac:dyDescent="0.25">
      <c r="A116" s="227"/>
      <c r="B116" s="385" t="s">
        <v>562</v>
      </c>
      <c r="C116" s="224" t="s">
        <v>375</v>
      </c>
      <c r="D116" s="224">
        <v>64</v>
      </c>
      <c r="E116" s="225"/>
      <c r="F116" s="174">
        <f>D116*E116</f>
        <v>0</v>
      </c>
      <c r="G116" s="226"/>
      <c r="H116" s="226"/>
      <c r="I116" s="180"/>
    </row>
    <row r="117" spans="1:9" s="162" customFormat="1" ht="15" x14ac:dyDescent="0.25">
      <c r="A117" s="227"/>
      <c r="B117" s="223"/>
      <c r="C117" s="224"/>
      <c r="D117" s="224"/>
      <c r="E117" s="225"/>
      <c r="F117" s="174"/>
      <c r="G117" s="226"/>
      <c r="H117" s="226"/>
      <c r="I117" s="180"/>
    </row>
    <row r="118" spans="1:9" s="162" customFormat="1" ht="15" x14ac:dyDescent="0.25">
      <c r="A118" s="228" t="s">
        <v>444</v>
      </c>
      <c r="B118" s="177" t="s">
        <v>541</v>
      </c>
      <c r="C118" s="178"/>
      <c r="D118" s="178"/>
      <c r="E118" s="179"/>
      <c r="F118" s="174"/>
      <c r="G118" s="180"/>
      <c r="H118" s="180"/>
      <c r="I118" s="180"/>
    </row>
    <row r="119" spans="1:9" s="162" customFormat="1" ht="15" x14ac:dyDescent="0.25">
      <c r="A119" s="230"/>
      <c r="B119" s="177" t="s">
        <v>376</v>
      </c>
      <c r="C119" s="178"/>
      <c r="D119" s="178"/>
      <c r="E119" s="179"/>
      <c r="F119" s="174"/>
      <c r="G119" s="221"/>
      <c r="H119" s="180"/>
      <c r="I119" s="180"/>
    </row>
    <row r="120" spans="1:9" s="162" customFormat="1" ht="15" x14ac:dyDescent="0.25">
      <c r="A120" s="230"/>
      <c r="B120" s="177" t="s">
        <v>377</v>
      </c>
      <c r="C120" s="178"/>
      <c r="D120" s="178"/>
      <c r="E120" s="179"/>
      <c r="F120" s="174"/>
      <c r="G120" s="221"/>
      <c r="H120" s="180"/>
      <c r="I120" s="180"/>
    </row>
    <row r="121" spans="1:9" s="162" customFormat="1" ht="15" x14ac:dyDescent="0.25">
      <c r="A121" s="230"/>
      <c r="B121" s="177" t="s">
        <v>378</v>
      </c>
      <c r="C121" s="178"/>
      <c r="D121" s="178"/>
      <c r="E121" s="179"/>
      <c r="F121" s="174"/>
      <c r="G121" s="221"/>
      <c r="H121" s="180"/>
      <c r="I121" s="180"/>
    </row>
    <row r="122" spans="1:9" s="162" customFormat="1" ht="15" x14ac:dyDescent="0.25">
      <c r="A122" s="230"/>
      <c r="B122" s="177" t="s">
        <v>379</v>
      </c>
      <c r="C122" s="178"/>
      <c r="D122" s="178"/>
      <c r="E122" s="179"/>
      <c r="F122" s="174"/>
      <c r="G122" s="226"/>
      <c r="H122" s="226"/>
      <c r="I122" s="226"/>
    </row>
    <row r="123" spans="1:9" s="162" customFormat="1" ht="30" x14ac:dyDescent="0.25">
      <c r="A123" s="227"/>
      <c r="B123" s="382" t="s">
        <v>563</v>
      </c>
      <c r="C123" s="178" t="s">
        <v>324</v>
      </c>
      <c r="D123" s="178">
        <v>1</v>
      </c>
      <c r="E123" s="179"/>
      <c r="F123" s="174">
        <f>D123*E123</f>
        <v>0</v>
      </c>
      <c r="G123" s="231"/>
      <c r="H123" s="232"/>
      <c r="I123" s="233"/>
    </row>
    <row r="124" spans="1:9" s="162" customFormat="1" ht="15" x14ac:dyDescent="0.25">
      <c r="A124" s="227"/>
      <c r="B124" s="177"/>
      <c r="C124" s="178"/>
      <c r="D124" s="224"/>
      <c r="E124" s="225"/>
      <c r="F124" s="174"/>
      <c r="G124" s="231"/>
      <c r="H124" s="232"/>
      <c r="I124" s="233"/>
    </row>
    <row r="125" spans="1:9" s="162" customFormat="1" ht="45" x14ac:dyDescent="0.25">
      <c r="A125" s="228" t="s">
        <v>445</v>
      </c>
      <c r="B125" s="191" t="s">
        <v>564</v>
      </c>
      <c r="C125" s="138"/>
      <c r="D125" s="138"/>
      <c r="E125" s="217"/>
      <c r="F125" s="174"/>
      <c r="G125" s="232"/>
      <c r="H125" s="232"/>
      <c r="I125" s="232"/>
    </row>
    <row r="126" spans="1:9" s="162" customFormat="1" ht="15" x14ac:dyDescent="0.25">
      <c r="A126" s="227"/>
      <c r="B126" s="223" t="s">
        <v>380</v>
      </c>
      <c r="C126" s="224" t="s">
        <v>324</v>
      </c>
      <c r="D126" s="234">
        <v>2</v>
      </c>
      <c r="E126" s="225"/>
      <c r="F126" s="174">
        <f>D126*E126</f>
        <v>0</v>
      </c>
      <c r="I126" s="233"/>
    </row>
    <row r="127" spans="1:9" s="162" customFormat="1" ht="15" x14ac:dyDescent="0.25">
      <c r="A127" s="227"/>
      <c r="B127" s="223"/>
      <c r="C127" s="224"/>
      <c r="D127" s="224"/>
      <c r="E127" s="225"/>
      <c r="F127" s="174"/>
      <c r="G127" s="232"/>
      <c r="H127" s="232"/>
      <c r="I127" s="233"/>
    </row>
    <row r="128" spans="1:9" s="162" customFormat="1" ht="15" x14ac:dyDescent="0.25">
      <c r="A128" s="230"/>
      <c r="B128" s="177" t="s">
        <v>381</v>
      </c>
      <c r="C128" s="178"/>
      <c r="D128" s="178"/>
      <c r="E128" s="179"/>
      <c r="F128" s="174"/>
      <c r="G128" s="231"/>
      <c r="H128" s="233"/>
      <c r="I128" s="233"/>
    </row>
    <row r="129" spans="1:9" s="162" customFormat="1" ht="15" x14ac:dyDescent="0.25">
      <c r="A129" s="230"/>
      <c r="B129" s="177" t="s">
        <v>382</v>
      </c>
      <c r="C129" s="178"/>
      <c r="D129" s="178"/>
      <c r="E129" s="179"/>
      <c r="F129" s="174"/>
    </row>
    <row r="130" spans="1:9" s="162" customFormat="1" ht="15" x14ac:dyDescent="0.25">
      <c r="A130" s="171"/>
      <c r="B130" s="177"/>
      <c r="C130" s="178"/>
      <c r="D130" s="224"/>
      <c r="E130" s="168"/>
      <c r="F130" s="174"/>
    </row>
    <row r="131" spans="1:9" s="162" customFormat="1" ht="45" x14ac:dyDescent="0.25">
      <c r="A131" s="228" t="s">
        <v>446</v>
      </c>
      <c r="B131" s="191" t="s">
        <v>565</v>
      </c>
      <c r="C131" s="138"/>
      <c r="D131" s="138"/>
      <c r="E131" s="217"/>
      <c r="F131" s="174"/>
      <c r="G131" s="226"/>
      <c r="H131" s="226"/>
      <c r="I131" s="226"/>
    </row>
    <row r="132" spans="1:9" s="162" customFormat="1" ht="12.75" customHeight="1" x14ac:dyDescent="0.25">
      <c r="A132" s="228"/>
      <c r="B132" s="223" t="s">
        <v>383</v>
      </c>
      <c r="C132" s="224" t="s">
        <v>12</v>
      </c>
      <c r="D132" s="224">
        <v>12</v>
      </c>
      <c r="E132" s="225"/>
      <c r="F132" s="174">
        <f>D132*E132</f>
        <v>0</v>
      </c>
      <c r="G132" s="226"/>
      <c r="H132" s="226"/>
      <c r="I132" s="226"/>
    </row>
    <row r="133" spans="1:9" s="162" customFormat="1" ht="12.75" customHeight="1" x14ac:dyDescent="0.25">
      <c r="A133" s="228"/>
      <c r="B133" s="223" t="s">
        <v>384</v>
      </c>
      <c r="C133" s="224" t="s">
        <v>12</v>
      </c>
      <c r="D133" s="224">
        <v>12</v>
      </c>
      <c r="E133" s="225"/>
      <c r="F133" s="174">
        <f>D133*E133</f>
        <v>0</v>
      </c>
      <c r="G133" s="226"/>
      <c r="H133" s="226"/>
      <c r="I133" s="226"/>
    </row>
    <row r="134" spans="1:9" s="162" customFormat="1" ht="15" x14ac:dyDescent="0.25">
      <c r="A134" s="227"/>
      <c r="B134" s="223" t="s">
        <v>385</v>
      </c>
      <c r="C134" s="224" t="s">
        <v>12</v>
      </c>
      <c r="D134" s="224">
        <v>14</v>
      </c>
      <c r="E134" s="225"/>
      <c r="F134" s="174">
        <f>D134*E134</f>
        <v>0</v>
      </c>
      <c r="I134" s="180"/>
    </row>
    <row r="135" spans="1:9" s="162" customFormat="1" ht="15" x14ac:dyDescent="0.25">
      <c r="A135" s="227"/>
      <c r="B135" s="223" t="s">
        <v>386</v>
      </c>
      <c r="C135" s="224" t="s">
        <v>12</v>
      </c>
      <c r="D135" s="224">
        <v>8</v>
      </c>
      <c r="E135" s="225"/>
      <c r="F135" s="174">
        <f>D135*E135</f>
        <v>0</v>
      </c>
      <c r="I135" s="180"/>
    </row>
    <row r="136" spans="1:9" s="162" customFormat="1" ht="15" x14ac:dyDescent="0.25">
      <c r="A136" s="230"/>
      <c r="B136" s="223" t="s">
        <v>387</v>
      </c>
      <c r="C136" s="224" t="s">
        <v>12</v>
      </c>
      <c r="D136" s="224">
        <v>24</v>
      </c>
      <c r="E136" s="225"/>
      <c r="F136" s="174">
        <f>D136*E136</f>
        <v>0</v>
      </c>
      <c r="I136" s="180"/>
    </row>
    <row r="137" spans="1:9" s="162" customFormat="1" ht="15" x14ac:dyDescent="0.25">
      <c r="A137" s="230"/>
      <c r="B137" s="223"/>
      <c r="C137" s="224"/>
      <c r="D137" s="224"/>
      <c r="E137" s="225"/>
      <c r="F137" s="174"/>
      <c r="G137" s="226"/>
      <c r="H137" s="226"/>
      <c r="I137" s="180"/>
    </row>
    <row r="138" spans="1:9" s="162" customFormat="1" ht="30" x14ac:dyDescent="0.25">
      <c r="A138" s="228" t="s">
        <v>447</v>
      </c>
      <c r="B138" s="385" t="s">
        <v>566</v>
      </c>
      <c r="C138" s="224"/>
      <c r="D138" s="224"/>
      <c r="E138" s="225"/>
      <c r="F138" s="174"/>
      <c r="G138" s="226"/>
      <c r="H138" s="226"/>
      <c r="I138" s="226"/>
    </row>
    <row r="139" spans="1:9" s="162" customFormat="1" ht="12.75" customHeight="1" x14ac:dyDescent="0.25">
      <c r="A139" s="227"/>
      <c r="B139" s="235" t="s">
        <v>388</v>
      </c>
      <c r="C139" s="224"/>
      <c r="D139" s="224"/>
      <c r="E139" s="225"/>
      <c r="F139" s="174"/>
      <c r="G139" s="226"/>
      <c r="H139" s="226"/>
      <c r="I139" s="226"/>
    </row>
    <row r="140" spans="1:9" s="162" customFormat="1" ht="12.75" customHeight="1" x14ac:dyDescent="0.25">
      <c r="A140" s="228"/>
      <c r="B140" s="223" t="s">
        <v>383</v>
      </c>
      <c r="C140" s="224" t="s">
        <v>2</v>
      </c>
      <c r="D140" s="224">
        <v>4</v>
      </c>
      <c r="E140" s="225"/>
      <c r="F140" s="174">
        <f>D140*E140</f>
        <v>0</v>
      </c>
      <c r="G140" s="226"/>
      <c r="H140" s="226"/>
      <c r="I140" s="226"/>
    </row>
    <row r="141" spans="1:9" s="162" customFormat="1" ht="12.75" customHeight="1" x14ac:dyDescent="0.25">
      <c r="A141" s="228"/>
      <c r="B141" s="223" t="s">
        <v>384</v>
      </c>
      <c r="C141" s="224" t="s">
        <v>2</v>
      </c>
      <c r="D141" s="224">
        <v>4</v>
      </c>
      <c r="E141" s="225"/>
      <c r="F141" s="174">
        <f>D141*E141</f>
        <v>0</v>
      </c>
      <c r="G141" s="226"/>
      <c r="H141" s="226"/>
      <c r="I141" s="226"/>
    </row>
    <row r="142" spans="1:9" s="162" customFormat="1" ht="15" x14ac:dyDescent="0.25">
      <c r="A142" s="227"/>
      <c r="B142" s="235" t="s">
        <v>389</v>
      </c>
      <c r="C142" s="224" t="s">
        <v>2</v>
      </c>
      <c r="D142" s="224">
        <v>8</v>
      </c>
      <c r="E142" s="225"/>
      <c r="F142" s="174">
        <f>D142*E142</f>
        <v>0</v>
      </c>
      <c r="I142" s="226"/>
    </row>
    <row r="143" spans="1:9" s="162" customFormat="1" ht="15" x14ac:dyDescent="0.25">
      <c r="A143" s="227"/>
      <c r="B143" s="235" t="s">
        <v>390</v>
      </c>
      <c r="C143" s="224" t="s">
        <v>2</v>
      </c>
      <c r="D143" s="224">
        <v>4</v>
      </c>
      <c r="E143" s="225"/>
      <c r="F143" s="174">
        <f>D143*E143</f>
        <v>0</v>
      </c>
      <c r="I143" s="226"/>
    </row>
    <row r="144" spans="1:9" s="162" customFormat="1" ht="15" x14ac:dyDescent="0.25">
      <c r="A144" s="230"/>
      <c r="B144" s="235" t="s">
        <v>391</v>
      </c>
      <c r="C144" s="224" t="s">
        <v>2</v>
      </c>
      <c r="D144" s="224">
        <v>12</v>
      </c>
      <c r="E144" s="225"/>
      <c r="F144" s="174">
        <f>D144*E144</f>
        <v>0</v>
      </c>
      <c r="I144" s="226"/>
    </row>
    <row r="145" spans="1:9" s="162" customFormat="1" ht="15" x14ac:dyDescent="0.25">
      <c r="A145" s="230"/>
      <c r="B145" s="235"/>
      <c r="C145" s="224"/>
      <c r="D145" s="224"/>
      <c r="E145" s="225"/>
      <c r="F145" s="174"/>
      <c r="G145" s="226"/>
      <c r="H145" s="226"/>
      <c r="I145" s="226"/>
    </row>
    <row r="146" spans="1:9" s="162" customFormat="1" ht="45" x14ac:dyDescent="0.25">
      <c r="A146" s="171" t="s">
        <v>448</v>
      </c>
      <c r="B146" s="191" t="s">
        <v>567</v>
      </c>
      <c r="C146" s="138"/>
      <c r="D146" s="138"/>
      <c r="E146" s="217"/>
      <c r="F146" s="174"/>
      <c r="H146" s="219"/>
      <c r="I146" s="219"/>
    </row>
    <row r="147" spans="1:9" s="162" customFormat="1" ht="15" x14ac:dyDescent="0.25">
      <c r="A147" s="173"/>
      <c r="B147" s="172" t="s">
        <v>392</v>
      </c>
      <c r="C147" s="167" t="s">
        <v>2</v>
      </c>
      <c r="D147" s="167">
        <v>1</v>
      </c>
      <c r="E147" s="168"/>
      <c r="F147" s="174">
        <f>D147*E147</f>
        <v>0</v>
      </c>
      <c r="I147" s="236"/>
    </row>
    <row r="148" spans="1:9" s="162" customFormat="1" ht="15" x14ac:dyDescent="0.25">
      <c r="A148" s="173"/>
      <c r="B148" s="172" t="s">
        <v>389</v>
      </c>
      <c r="C148" s="167" t="s">
        <v>2</v>
      </c>
      <c r="D148" s="167">
        <v>1</v>
      </c>
      <c r="E148" s="168"/>
      <c r="F148" s="174">
        <f>D148*E148</f>
        <v>0</v>
      </c>
      <c r="I148" s="236"/>
    </row>
    <row r="149" spans="1:9" s="162" customFormat="1" ht="15" x14ac:dyDescent="0.25">
      <c r="A149" s="173"/>
      <c r="B149" s="177" t="s">
        <v>381</v>
      </c>
      <c r="C149" s="178"/>
      <c r="D149" s="178"/>
      <c r="E149" s="179"/>
      <c r="F149" s="174"/>
      <c r="H149" s="219"/>
      <c r="I149" s="219"/>
    </row>
    <row r="150" spans="1:9" s="162" customFormat="1" ht="15" x14ac:dyDescent="0.25">
      <c r="A150" s="173"/>
      <c r="B150" s="177" t="s">
        <v>382</v>
      </c>
      <c r="C150" s="178"/>
      <c r="D150" s="178"/>
      <c r="E150" s="179"/>
      <c r="F150" s="174"/>
      <c r="H150" s="219"/>
      <c r="I150" s="219"/>
    </row>
    <row r="151" spans="1:9" s="162" customFormat="1" ht="15" x14ac:dyDescent="0.25">
      <c r="A151" s="230"/>
      <c r="B151" s="177"/>
      <c r="C151" s="178"/>
      <c r="D151" s="224"/>
      <c r="E151" s="179"/>
      <c r="F151" s="174"/>
      <c r="G151" s="229"/>
      <c r="H151" s="226"/>
      <c r="I151" s="229"/>
    </row>
    <row r="152" spans="1:9" s="162" customFormat="1" ht="45" x14ac:dyDescent="0.25">
      <c r="A152" s="171" t="s">
        <v>449</v>
      </c>
      <c r="B152" s="191" t="s">
        <v>568</v>
      </c>
      <c r="C152" s="138"/>
      <c r="D152" s="138"/>
      <c r="E152" s="217"/>
      <c r="F152" s="174"/>
    </row>
    <row r="153" spans="1:9" s="162" customFormat="1" ht="15" x14ac:dyDescent="0.25">
      <c r="A153" s="173"/>
      <c r="B153" s="172" t="s">
        <v>391</v>
      </c>
      <c r="C153" s="167" t="s">
        <v>2</v>
      </c>
      <c r="D153" s="167">
        <v>3</v>
      </c>
      <c r="E153" s="168"/>
      <c r="F153" s="174">
        <f>D153*E153</f>
        <v>0</v>
      </c>
    </row>
    <row r="154" spans="1:9" s="162" customFormat="1" ht="15" x14ac:dyDescent="0.25">
      <c r="A154" s="173"/>
      <c r="B154" s="172" t="s">
        <v>389</v>
      </c>
      <c r="C154" s="167" t="s">
        <v>2</v>
      </c>
      <c r="D154" s="167">
        <v>3</v>
      </c>
      <c r="E154" s="168"/>
      <c r="F154" s="174">
        <f>D154*E154</f>
        <v>0</v>
      </c>
    </row>
    <row r="155" spans="1:9" s="162" customFormat="1" ht="15" x14ac:dyDescent="0.25">
      <c r="A155" s="173"/>
      <c r="B155" s="177" t="s">
        <v>381</v>
      </c>
      <c r="C155" s="178"/>
      <c r="D155" s="178"/>
      <c r="E155" s="179"/>
      <c r="F155" s="174"/>
    </row>
    <row r="156" spans="1:9" s="162" customFormat="1" ht="15" x14ac:dyDescent="0.25">
      <c r="A156" s="173"/>
      <c r="B156" s="177" t="s">
        <v>382</v>
      </c>
      <c r="C156" s="178"/>
      <c r="D156" s="178"/>
      <c r="E156" s="179"/>
      <c r="F156" s="174"/>
    </row>
    <row r="157" spans="1:9" s="162" customFormat="1" ht="15" x14ac:dyDescent="0.25">
      <c r="A157" s="173"/>
      <c r="B157" s="172"/>
      <c r="C157" s="167"/>
      <c r="D157" s="167"/>
      <c r="E157" s="168"/>
      <c r="F157" s="174"/>
    </row>
    <row r="158" spans="1:9" s="162" customFormat="1" ht="30.75" customHeight="1" x14ac:dyDescent="0.25">
      <c r="A158" s="171" t="s">
        <v>450</v>
      </c>
      <c r="B158" s="191" t="s">
        <v>569</v>
      </c>
      <c r="C158" s="138"/>
      <c r="D158" s="138"/>
      <c r="E158" s="217"/>
      <c r="F158" s="174"/>
    </row>
    <row r="159" spans="1:9" s="162" customFormat="1" ht="15" x14ac:dyDescent="0.25">
      <c r="A159" s="173"/>
      <c r="B159" s="172" t="s">
        <v>393</v>
      </c>
      <c r="C159" s="237" t="s">
        <v>2</v>
      </c>
      <c r="D159" s="237">
        <v>12</v>
      </c>
      <c r="E159" s="168"/>
      <c r="F159" s="174">
        <f>D159*E159</f>
        <v>0</v>
      </c>
      <c r="I159" s="231"/>
    </row>
    <row r="160" spans="1:9" s="162" customFormat="1" ht="15" x14ac:dyDescent="0.25">
      <c r="A160" s="173"/>
      <c r="B160" s="172" t="s">
        <v>394</v>
      </c>
      <c r="C160" s="237" t="s">
        <v>2</v>
      </c>
      <c r="D160" s="237">
        <v>6</v>
      </c>
      <c r="E160" s="168"/>
      <c r="F160" s="174">
        <f>D160*E160</f>
        <v>0</v>
      </c>
      <c r="I160" s="231"/>
    </row>
    <row r="161" spans="1:9" s="162" customFormat="1" ht="15" x14ac:dyDescent="0.25">
      <c r="A161" s="173"/>
      <c r="B161" s="172"/>
      <c r="C161" s="237"/>
      <c r="D161" s="237"/>
      <c r="E161" s="168"/>
      <c r="F161" s="174"/>
      <c r="I161" s="231"/>
    </row>
    <row r="162" spans="1:9" s="162" customFormat="1" ht="45" x14ac:dyDescent="0.25">
      <c r="A162" s="238" t="s">
        <v>451</v>
      </c>
      <c r="B162" s="191" t="s">
        <v>570</v>
      </c>
      <c r="C162" s="237" t="s">
        <v>2</v>
      </c>
      <c r="D162" s="237">
        <v>2</v>
      </c>
      <c r="E162" s="168"/>
      <c r="F162" s="174">
        <f>D162*E162</f>
        <v>0</v>
      </c>
      <c r="I162" s="231"/>
    </row>
    <row r="163" spans="1:9" s="162" customFormat="1" ht="15" x14ac:dyDescent="0.25">
      <c r="A163" s="238"/>
      <c r="B163" s="172"/>
      <c r="C163" s="237"/>
      <c r="D163" s="237"/>
      <c r="E163" s="168"/>
      <c r="F163" s="174"/>
      <c r="I163" s="231"/>
    </row>
    <row r="164" spans="1:9" s="162" customFormat="1" ht="45" x14ac:dyDescent="0.25">
      <c r="A164" s="228" t="s">
        <v>452</v>
      </c>
      <c r="B164" s="191" t="s">
        <v>571</v>
      </c>
      <c r="C164" s="138"/>
      <c r="D164" s="138"/>
      <c r="E164" s="217"/>
      <c r="F164" s="174"/>
      <c r="G164" s="226"/>
      <c r="H164" s="226"/>
      <c r="I164" s="226"/>
    </row>
    <row r="165" spans="1:9" s="162" customFormat="1" ht="12.75" customHeight="1" x14ac:dyDescent="0.25">
      <c r="A165" s="228"/>
      <c r="B165" s="223" t="s">
        <v>387</v>
      </c>
      <c r="C165" s="224" t="s">
        <v>12</v>
      </c>
      <c r="D165" s="224">
        <v>6</v>
      </c>
      <c r="E165" s="225"/>
      <c r="F165" s="174">
        <f>D165*E165</f>
        <v>0</v>
      </c>
      <c r="G165" s="226"/>
      <c r="H165" s="226"/>
      <c r="I165" s="226"/>
    </row>
    <row r="166" spans="1:9" s="162" customFormat="1" ht="12.75" customHeight="1" x14ac:dyDescent="0.25">
      <c r="A166" s="228"/>
      <c r="B166" s="223"/>
      <c r="C166" s="224"/>
      <c r="D166" s="224"/>
      <c r="E166" s="225"/>
      <c r="F166" s="174"/>
      <c r="G166" s="226"/>
      <c r="H166" s="226"/>
      <c r="I166" s="226"/>
    </row>
    <row r="167" spans="1:9" s="162" customFormat="1" ht="30" x14ac:dyDescent="0.25">
      <c r="A167" s="228" t="s">
        <v>453</v>
      </c>
      <c r="B167" s="385" t="s">
        <v>566</v>
      </c>
      <c r="C167" s="224"/>
      <c r="D167" s="224"/>
      <c r="E167" s="225"/>
      <c r="F167" s="174"/>
      <c r="G167" s="226"/>
      <c r="H167" s="226"/>
      <c r="I167" s="226"/>
    </row>
    <row r="168" spans="1:9" s="162" customFormat="1" ht="12.75" customHeight="1" x14ac:dyDescent="0.25">
      <c r="A168" s="228"/>
      <c r="B168" s="223" t="s">
        <v>387</v>
      </c>
      <c r="C168" s="224" t="s">
        <v>2</v>
      </c>
      <c r="D168" s="224">
        <v>4</v>
      </c>
      <c r="E168" s="225"/>
      <c r="F168" s="174">
        <f>D168*E168</f>
        <v>0</v>
      </c>
      <c r="G168" s="226"/>
      <c r="H168" s="226"/>
      <c r="I168" s="226"/>
    </row>
    <row r="169" spans="1:9" s="162" customFormat="1" ht="15" x14ac:dyDescent="0.25">
      <c r="A169" s="230"/>
      <c r="B169" s="177"/>
      <c r="C169" s="178"/>
      <c r="D169" s="224"/>
      <c r="E169" s="179"/>
      <c r="F169" s="174"/>
      <c r="G169" s="239"/>
      <c r="H169" s="239"/>
      <c r="I169" s="239"/>
    </row>
    <row r="170" spans="1:9" s="162" customFormat="1" ht="45" x14ac:dyDescent="0.25">
      <c r="A170" s="171" t="s">
        <v>454</v>
      </c>
      <c r="B170" s="191" t="s">
        <v>572</v>
      </c>
      <c r="C170" s="237" t="s">
        <v>2</v>
      </c>
      <c r="D170" s="237">
        <v>4</v>
      </c>
      <c r="E170" s="168"/>
      <c r="F170" s="174">
        <f>D170*E170</f>
        <v>0</v>
      </c>
      <c r="I170" s="236"/>
    </row>
    <row r="171" spans="1:9" s="162" customFormat="1" ht="15" x14ac:dyDescent="0.25">
      <c r="A171" s="227"/>
      <c r="B171" s="223"/>
      <c r="C171" s="224"/>
      <c r="D171" s="224"/>
      <c r="E171" s="225"/>
      <c r="F171" s="174"/>
      <c r="G171" s="239"/>
      <c r="H171" s="239"/>
      <c r="I171" s="231"/>
    </row>
    <row r="172" spans="1:9" s="162" customFormat="1" ht="45" x14ac:dyDescent="0.25">
      <c r="A172" s="228" t="s">
        <v>455</v>
      </c>
      <c r="B172" s="382" t="s">
        <v>573</v>
      </c>
      <c r="C172" s="178"/>
      <c r="D172" s="178"/>
      <c r="E172" s="179"/>
      <c r="F172" s="174"/>
      <c r="G172" s="240"/>
      <c r="H172" s="231"/>
      <c r="I172" s="231"/>
    </row>
    <row r="173" spans="1:9" s="162" customFormat="1" ht="15" x14ac:dyDescent="0.25">
      <c r="A173" s="230"/>
      <c r="B173" s="177" t="s">
        <v>395</v>
      </c>
      <c r="C173" s="178"/>
      <c r="D173" s="178"/>
      <c r="E173" s="179"/>
      <c r="F173" s="174"/>
      <c r="G173" s="240"/>
      <c r="H173" s="231"/>
      <c r="I173" s="231"/>
    </row>
    <row r="174" spans="1:9" s="162" customFormat="1" ht="15" x14ac:dyDescent="0.25">
      <c r="A174" s="230"/>
      <c r="B174" s="177" t="s">
        <v>396</v>
      </c>
      <c r="C174" s="178"/>
      <c r="D174" s="178"/>
      <c r="E174" s="179"/>
      <c r="F174" s="174"/>
      <c r="G174" s="240"/>
      <c r="H174" s="231"/>
      <c r="I174" s="231"/>
    </row>
    <row r="175" spans="1:9" s="162" customFormat="1" ht="15" x14ac:dyDescent="0.25">
      <c r="A175" s="230"/>
      <c r="B175" s="177"/>
      <c r="C175" s="241" t="s">
        <v>324</v>
      </c>
      <c r="D175" s="242">
        <v>4</v>
      </c>
      <c r="E175" s="225"/>
      <c r="F175" s="174">
        <f>D175*E175</f>
        <v>0</v>
      </c>
      <c r="I175" s="231"/>
    </row>
    <row r="176" spans="1:9" s="162" customFormat="1" ht="15" x14ac:dyDescent="0.25">
      <c r="A176" s="227"/>
      <c r="B176" s="235"/>
      <c r="C176" s="224"/>
      <c r="D176" s="224"/>
      <c r="E176" s="225"/>
      <c r="F176" s="174"/>
      <c r="G176" s="239"/>
      <c r="H176" s="239"/>
      <c r="I176" s="239"/>
    </row>
    <row r="177" spans="1:9" s="162" customFormat="1" ht="45" x14ac:dyDescent="0.25">
      <c r="A177" s="228" t="s">
        <v>456</v>
      </c>
      <c r="B177" s="191" t="s">
        <v>574</v>
      </c>
      <c r="C177" s="191"/>
      <c r="D177" s="191"/>
      <c r="E177" s="191"/>
      <c r="F177" s="174"/>
      <c r="G177" s="239"/>
      <c r="H177" s="239"/>
      <c r="I177" s="239"/>
    </row>
    <row r="178" spans="1:9" s="162" customFormat="1" ht="15" x14ac:dyDescent="0.25">
      <c r="A178" s="227"/>
      <c r="B178" s="235" t="s">
        <v>397</v>
      </c>
      <c r="C178" s="224"/>
      <c r="D178" s="224"/>
      <c r="E178" s="225"/>
      <c r="F178" s="174"/>
      <c r="G178" s="239"/>
      <c r="H178" s="239"/>
      <c r="I178" s="239"/>
    </row>
    <row r="179" spans="1:9" s="162" customFormat="1" ht="15" x14ac:dyDescent="0.25">
      <c r="A179" s="227"/>
      <c r="B179" s="235" t="s">
        <v>398</v>
      </c>
      <c r="C179" s="224"/>
      <c r="D179" s="224"/>
      <c r="E179" s="225"/>
      <c r="F179" s="174"/>
      <c r="G179" s="239"/>
      <c r="H179" s="239"/>
      <c r="I179" s="239"/>
    </row>
    <row r="180" spans="1:9" s="162" customFormat="1" ht="15" x14ac:dyDescent="0.25">
      <c r="A180" s="227"/>
      <c r="B180" s="223" t="s">
        <v>399</v>
      </c>
      <c r="C180" s="234" t="s">
        <v>2</v>
      </c>
      <c r="D180" s="234">
        <v>4</v>
      </c>
      <c r="E180" s="225"/>
      <c r="F180" s="174">
        <f>D180*E180</f>
        <v>0</v>
      </c>
      <c r="I180" s="239"/>
    </row>
    <row r="181" spans="1:9" s="162" customFormat="1" ht="15" x14ac:dyDescent="0.25">
      <c r="A181" s="227"/>
      <c r="B181" s="223"/>
      <c r="C181" s="224"/>
      <c r="D181" s="224"/>
      <c r="E181" s="225"/>
      <c r="F181" s="174"/>
      <c r="G181" s="239"/>
      <c r="H181" s="239"/>
      <c r="I181" s="239"/>
    </row>
    <row r="182" spans="1:9" s="162" customFormat="1" ht="60" x14ac:dyDescent="0.25">
      <c r="A182" s="228" t="s">
        <v>457</v>
      </c>
      <c r="B182" s="191" t="s">
        <v>575</v>
      </c>
      <c r="C182" s="191"/>
      <c r="D182" s="191"/>
      <c r="E182" s="191"/>
      <c r="F182" s="174"/>
      <c r="G182" s="239"/>
      <c r="H182" s="239"/>
      <c r="I182" s="239"/>
    </row>
    <row r="183" spans="1:9" s="162" customFormat="1" ht="15" x14ac:dyDescent="0.25">
      <c r="A183" s="227"/>
      <c r="B183" s="235" t="s">
        <v>397</v>
      </c>
      <c r="C183" s="224"/>
      <c r="D183" s="224"/>
      <c r="E183" s="225"/>
      <c r="F183" s="174"/>
      <c r="G183" s="239"/>
      <c r="H183" s="239"/>
      <c r="I183" s="239"/>
    </row>
    <row r="184" spans="1:9" s="162" customFormat="1" ht="15" x14ac:dyDescent="0.25">
      <c r="A184" s="227"/>
      <c r="B184" s="235" t="s">
        <v>398</v>
      </c>
      <c r="C184" s="224"/>
      <c r="D184" s="224"/>
      <c r="E184" s="225"/>
      <c r="F184" s="174"/>
      <c r="G184" s="239"/>
      <c r="H184" s="239"/>
      <c r="I184" s="239"/>
    </row>
    <row r="185" spans="1:9" s="162" customFormat="1" ht="15" x14ac:dyDescent="0.25">
      <c r="A185" s="227"/>
      <c r="B185" s="223" t="s">
        <v>400</v>
      </c>
      <c r="C185" s="234" t="s">
        <v>324</v>
      </c>
      <c r="D185" s="234">
        <v>1</v>
      </c>
      <c r="E185" s="225"/>
      <c r="F185" s="174">
        <f>D185*E185</f>
        <v>0</v>
      </c>
      <c r="I185" s="239"/>
    </row>
    <row r="186" spans="1:9" s="162" customFormat="1" ht="15" x14ac:dyDescent="0.25">
      <c r="A186" s="230"/>
      <c r="B186" s="177"/>
      <c r="C186" s="178"/>
      <c r="D186" s="178"/>
      <c r="E186" s="179"/>
      <c r="F186" s="174"/>
      <c r="G186" s="240"/>
      <c r="H186" s="231"/>
      <c r="I186" s="231"/>
    </row>
    <row r="187" spans="1:9" s="162" customFormat="1" ht="45" x14ac:dyDescent="0.25">
      <c r="A187" s="228" t="s">
        <v>458</v>
      </c>
      <c r="B187" s="243" t="s">
        <v>576</v>
      </c>
      <c r="C187" s="243"/>
      <c r="D187" s="243"/>
      <c r="E187" s="243"/>
      <c r="F187" s="174"/>
      <c r="G187" s="231"/>
      <c r="H187" s="244"/>
      <c r="I187" s="231"/>
    </row>
    <row r="188" spans="1:9" s="162" customFormat="1" ht="15" x14ac:dyDescent="0.25">
      <c r="A188" s="230"/>
      <c r="B188" s="177" t="s">
        <v>401</v>
      </c>
      <c r="C188" s="241" t="s">
        <v>2</v>
      </c>
      <c r="D188" s="242">
        <v>2</v>
      </c>
      <c r="E188" s="225"/>
      <c r="F188" s="174">
        <f>D188*E188</f>
        <v>0</v>
      </c>
      <c r="I188" s="231"/>
    </row>
    <row r="189" spans="1:9" s="162" customFormat="1" ht="15" x14ac:dyDescent="0.25">
      <c r="A189" s="230"/>
      <c r="B189" s="177"/>
      <c r="C189" s="178"/>
      <c r="D189" s="178"/>
      <c r="E189" s="179"/>
      <c r="F189" s="174"/>
      <c r="G189" s="240"/>
      <c r="H189" s="239"/>
      <c r="I189" s="231"/>
    </row>
    <row r="190" spans="1:9" s="162" customFormat="1" ht="45" x14ac:dyDescent="0.25">
      <c r="A190" s="245" t="s">
        <v>459</v>
      </c>
      <c r="B190" s="191" t="s">
        <v>577</v>
      </c>
      <c r="C190" s="241" t="s">
        <v>2</v>
      </c>
      <c r="D190" s="246">
        <v>1</v>
      </c>
      <c r="E190" s="217"/>
      <c r="F190" s="174">
        <f>D190*E190</f>
        <v>0</v>
      </c>
      <c r="I190" s="247"/>
    </row>
    <row r="191" spans="1:9" s="162" customFormat="1" ht="15" x14ac:dyDescent="0.25">
      <c r="A191" s="245"/>
      <c r="B191" s="191"/>
      <c r="C191" s="167"/>
      <c r="D191" s="167"/>
      <c r="E191" s="168"/>
      <c r="F191" s="174"/>
      <c r="G191" s="247"/>
      <c r="H191" s="247"/>
      <c r="I191" s="247"/>
    </row>
    <row r="192" spans="1:9" s="162" customFormat="1" ht="60" x14ac:dyDescent="0.25">
      <c r="A192" s="171" t="s">
        <v>460</v>
      </c>
      <c r="B192" s="191" t="s">
        <v>578</v>
      </c>
      <c r="C192" s="241" t="s">
        <v>2</v>
      </c>
      <c r="D192" s="242">
        <v>1</v>
      </c>
      <c r="E192" s="179"/>
      <c r="F192" s="174">
        <f>D192*E192</f>
        <v>0</v>
      </c>
      <c r="I192" s="231"/>
    </row>
    <row r="193" spans="1:9" s="162" customFormat="1" ht="15" x14ac:dyDescent="0.25">
      <c r="A193" s="173"/>
      <c r="B193" s="222"/>
      <c r="C193" s="167"/>
      <c r="D193" s="167"/>
      <c r="E193" s="168"/>
      <c r="F193" s="174"/>
      <c r="G193" s="221"/>
      <c r="H193" s="180"/>
      <c r="I193" s="180"/>
    </row>
    <row r="194" spans="1:9" s="162" customFormat="1" ht="15" x14ac:dyDescent="0.25">
      <c r="A194" s="171" t="s">
        <v>461</v>
      </c>
      <c r="B194" s="172" t="s">
        <v>402</v>
      </c>
      <c r="C194" s="167"/>
      <c r="D194" s="167"/>
      <c r="E194" s="168"/>
      <c r="F194" s="174"/>
      <c r="G194" s="248"/>
    </row>
    <row r="195" spans="1:9" s="162" customFormat="1" ht="15" x14ac:dyDescent="0.25">
      <c r="A195" s="173"/>
      <c r="B195" s="172" t="s">
        <v>403</v>
      </c>
      <c r="C195" s="167"/>
      <c r="D195" s="167"/>
      <c r="E195" s="168"/>
      <c r="F195" s="174"/>
      <c r="G195" s="249"/>
    </row>
    <row r="196" spans="1:9" s="162" customFormat="1" ht="30" x14ac:dyDescent="0.25">
      <c r="A196" s="173"/>
      <c r="B196" s="384" t="s">
        <v>579</v>
      </c>
      <c r="C196" s="167" t="s">
        <v>404</v>
      </c>
      <c r="D196" s="167">
        <v>16</v>
      </c>
      <c r="E196" s="168"/>
      <c r="F196" s="174">
        <f>D196*E196</f>
        <v>0</v>
      </c>
    </row>
    <row r="197" spans="1:9" s="162" customFormat="1" ht="15" x14ac:dyDescent="0.25">
      <c r="A197" s="230"/>
      <c r="B197" s="177"/>
      <c r="C197" s="178"/>
      <c r="D197" s="178"/>
      <c r="E197" s="179"/>
      <c r="F197" s="174"/>
      <c r="G197" s="250"/>
      <c r="H197" s="180"/>
      <c r="I197" s="180"/>
    </row>
    <row r="198" spans="1:9" s="162" customFormat="1" ht="15" x14ac:dyDescent="0.25">
      <c r="A198" s="171" t="s">
        <v>462</v>
      </c>
      <c r="B198" s="177" t="s">
        <v>543</v>
      </c>
      <c r="C198" s="178"/>
      <c r="D198" s="178"/>
      <c r="E198" s="179"/>
      <c r="F198" s="174"/>
      <c r="G198" s="180"/>
      <c r="H198" s="180"/>
      <c r="I198" s="180"/>
    </row>
    <row r="199" spans="1:9" s="162" customFormat="1" ht="15" x14ac:dyDescent="0.25">
      <c r="A199" s="251"/>
      <c r="B199" s="177" t="s">
        <v>542</v>
      </c>
      <c r="C199" s="178"/>
      <c r="D199" s="178"/>
      <c r="E199" s="179"/>
      <c r="F199" s="174"/>
      <c r="G199" s="180"/>
      <c r="H199" s="180"/>
      <c r="I199" s="180"/>
    </row>
    <row r="200" spans="1:9" s="162" customFormat="1" ht="30" x14ac:dyDescent="0.25">
      <c r="A200" s="173"/>
      <c r="B200" s="382" t="s">
        <v>580</v>
      </c>
      <c r="C200" s="178" t="s">
        <v>404</v>
      </c>
      <c r="D200" s="178">
        <v>6</v>
      </c>
      <c r="E200" s="168"/>
      <c r="F200" s="174">
        <f>D200*E200</f>
        <v>0</v>
      </c>
    </row>
    <row r="201" spans="1:9" s="162" customFormat="1" ht="15" x14ac:dyDescent="0.25">
      <c r="A201" s="173"/>
      <c r="B201" s="177"/>
      <c r="C201" s="178"/>
      <c r="D201" s="178"/>
      <c r="E201" s="179"/>
      <c r="F201" s="174"/>
      <c r="G201" s="180"/>
    </row>
    <row r="202" spans="1:9" s="162" customFormat="1" ht="30.75" customHeight="1" x14ac:dyDescent="0.25">
      <c r="A202" s="245" t="s">
        <v>463</v>
      </c>
      <c r="B202" s="191" t="s">
        <v>581</v>
      </c>
      <c r="C202" s="138"/>
      <c r="D202" s="138"/>
      <c r="E202" s="217"/>
      <c r="F202" s="174"/>
      <c r="G202" s="252"/>
      <c r="H202" s="253"/>
      <c r="I202" s="253"/>
    </row>
    <row r="203" spans="1:9" s="162" customFormat="1" ht="15" x14ac:dyDescent="0.25">
      <c r="A203" s="254"/>
      <c r="B203" s="255" t="s">
        <v>405</v>
      </c>
      <c r="C203" s="234" t="s">
        <v>12</v>
      </c>
      <c r="D203" s="246">
        <v>34</v>
      </c>
      <c r="E203" s="217"/>
      <c r="F203" s="174">
        <f>D203*E203</f>
        <v>0</v>
      </c>
      <c r="I203" s="247"/>
    </row>
    <row r="204" spans="1:9" s="162" customFormat="1" ht="15" x14ac:dyDescent="0.25">
      <c r="A204" s="173"/>
      <c r="B204" s="177"/>
      <c r="C204" s="178"/>
      <c r="D204" s="178"/>
      <c r="E204" s="179"/>
      <c r="F204" s="174"/>
      <c r="G204" s="180"/>
    </row>
    <row r="205" spans="1:9" s="162" customFormat="1" ht="15" x14ac:dyDescent="0.25">
      <c r="A205" s="171" t="s">
        <v>464</v>
      </c>
      <c r="B205" s="175" t="s">
        <v>544</v>
      </c>
      <c r="C205" s="167"/>
      <c r="D205" s="167"/>
      <c r="E205" s="168"/>
      <c r="F205" s="174"/>
    </row>
    <row r="206" spans="1:9" s="162" customFormat="1" ht="30" x14ac:dyDescent="0.25">
      <c r="A206" s="251"/>
      <c r="B206" s="384" t="s">
        <v>582</v>
      </c>
      <c r="C206" s="167" t="s">
        <v>324</v>
      </c>
      <c r="D206" s="167">
        <v>1</v>
      </c>
      <c r="E206" s="168"/>
      <c r="F206" s="174">
        <f>D206*E206</f>
        <v>0</v>
      </c>
    </row>
    <row r="207" spans="1:9" s="162" customFormat="1" ht="15" x14ac:dyDescent="0.25">
      <c r="A207" s="173"/>
      <c r="B207" s="175"/>
      <c r="C207" s="167"/>
      <c r="D207" s="167"/>
      <c r="E207" s="168"/>
      <c r="F207" s="174"/>
    </row>
    <row r="208" spans="1:9" s="162" customFormat="1" ht="15" x14ac:dyDescent="0.25">
      <c r="A208" s="171" t="s">
        <v>465</v>
      </c>
      <c r="B208" s="175" t="s">
        <v>545</v>
      </c>
      <c r="C208" s="167"/>
      <c r="D208" s="167"/>
      <c r="E208" s="168"/>
      <c r="F208" s="174"/>
    </row>
    <row r="209" spans="1:9" s="162" customFormat="1" ht="30" x14ac:dyDescent="0.25">
      <c r="A209" s="251"/>
      <c r="B209" s="384" t="s">
        <v>583</v>
      </c>
      <c r="C209" s="167" t="s">
        <v>324</v>
      </c>
      <c r="D209" s="167">
        <v>1</v>
      </c>
      <c r="E209" s="168"/>
      <c r="F209" s="174">
        <f>D209*E209</f>
        <v>0</v>
      </c>
    </row>
    <row r="210" spans="1:9" s="162" customFormat="1" ht="15" x14ac:dyDescent="0.25">
      <c r="A210" s="173"/>
      <c r="B210" s="175"/>
      <c r="C210" s="167"/>
      <c r="D210" s="167"/>
      <c r="E210" s="168"/>
      <c r="F210" s="174"/>
    </row>
    <row r="211" spans="1:9" s="162" customFormat="1" ht="15" x14ac:dyDescent="0.25">
      <c r="A211" s="171" t="s">
        <v>466</v>
      </c>
      <c r="B211" s="172" t="s">
        <v>406</v>
      </c>
      <c r="C211" s="167"/>
      <c r="D211" s="167"/>
      <c r="E211" s="168"/>
      <c r="F211" s="174"/>
      <c r="G211" s="256"/>
      <c r="I211" s="257"/>
    </row>
    <row r="212" spans="1:9" s="162" customFormat="1" ht="15" x14ac:dyDescent="0.25">
      <c r="A212" s="258"/>
      <c r="B212" s="172" t="s">
        <v>407</v>
      </c>
      <c r="C212" s="167"/>
      <c r="D212" s="167"/>
      <c r="E212" s="168"/>
      <c r="F212" s="174"/>
      <c r="G212" s="256"/>
      <c r="I212" s="257"/>
    </row>
    <row r="213" spans="1:9" s="162" customFormat="1" ht="15" x14ac:dyDescent="0.25">
      <c r="A213" s="258"/>
      <c r="B213" s="172" t="s">
        <v>408</v>
      </c>
      <c r="C213" s="167"/>
      <c r="D213" s="167"/>
      <c r="E213" s="168"/>
      <c r="F213" s="174"/>
      <c r="G213" s="256"/>
      <c r="I213" s="257"/>
    </row>
    <row r="214" spans="1:9" s="162" customFormat="1" ht="30" x14ac:dyDescent="0.25">
      <c r="A214" s="258"/>
      <c r="B214" s="384" t="s">
        <v>584</v>
      </c>
      <c r="C214" s="167" t="s">
        <v>329</v>
      </c>
      <c r="D214" s="242">
        <v>8</v>
      </c>
      <c r="E214" s="168"/>
      <c r="F214" s="174">
        <f>D214*E214</f>
        <v>0</v>
      </c>
    </row>
    <row r="215" spans="1:9" s="162" customFormat="1" ht="15" x14ac:dyDescent="0.25">
      <c r="A215" s="258"/>
      <c r="B215" s="172"/>
      <c r="C215" s="167"/>
      <c r="D215" s="167"/>
      <c r="E215" s="168"/>
      <c r="F215" s="174"/>
    </row>
    <row r="216" spans="1:9" s="162" customFormat="1" ht="15" x14ac:dyDescent="0.25">
      <c r="A216" s="171" t="s">
        <v>467</v>
      </c>
      <c r="B216" s="172" t="s">
        <v>409</v>
      </c>
      <c r="C216" s="167"/>
      <c r="D216" s="167"/>
      <c r="E216" s="168"/>
      <c r="F216" s="174"/>
      <c r="G216" s="256"/>
      <c r="I216" s="257"/>
    </row>
    <row r="217" spans="1:9" s="162" customFormat="1" ht="15" x14ac:dyDescent="0.25">
      <c r="A217" s="258"/>
      <c r="B217" s="172" t="s">
        <v>410</v>
      </c>
      <c r="C217" s="167"/>
      <c r="D217" s="167"/>
      <c r="E217" s="168"/>
      <c r="F217" s="174"/>
      <c r="G217" s="256"/>
      <c r="I217" s="257"/>
    </row>
    <row r="218" spans="1:9" s="162" customFormat="1" ht="30" x14ac:dyDescent="0.25">
      <c r="A218" s="258"/>
      <c r="B218" s="384" t="s">
        <v>585</v>
      </c>
      <c r="C218" s="167" t="s">
        <v>329</v>
      </c>
      <c r="D218" s="242">
        <v>8</v>
      </c>
      <c r="E218" s="168"/>
      <c r="F218" s="174">
        <f>D218*E218</f>
        <v>0</v>
      </c>
    </row>
    <row r="219" spans="1:9" s="162" customFormat="1" ht="15" x14ac:dyDescent="0.25">
      <c r="A219" s="258"/>
      <c r="B219" s="172"/>
      <c r="C219" s="167"/>
      <c r="D219" s="167"/>
      <c r="E219" s="168"/>
      <c r="F219" s="174"/>
      <c r="G219" s="259"/>
    </row>
    <row r="220" spans="1:9" s="162" customFormat="1" ht="15" x14ac:dyDescent="0.25">
      <c r="A220" s="171" t="s">
        <v>468</v>
      </c>
      <c r="B220" s="172" t="s">
        <v>411</v>
      </c>
      <c r="C220" s="167"/>
      <c r="D220" s="167"/>
      <c r="E220" s="168"/>
      <c r="F220" s="174"/>
      <c r="G220" s="256"/>
      <c r="I220" s="257"/>
    </row>
    <row r="221" spans="1:9" s="162" customFormat="1" ht="45" x14ac:dyDescent="0.25">
      <c r="A221" s="258"/>
      <c r="B221" s="384" t="s">
        <v>586</v>
      </c>
      <c r="C221" s="167"/>
      <c r="D221" s="167"/>
      <c r="E221" s="168"/>
      <c r="F221" s="174"/>
      <c r="G221" s="256"/>
      <c r="I221" s="257"/>
    </row>
    <row r="222" spans="1:9" s="162" customFormat="1" ht="15" x14ac:dyDescent="0.25">
      <c r="A222" s="258"/>
      <c r="B222" s="172" t="s">
        <v>412</v>
      </c>
      <c r="C222" s="167"/>
      <c r="D222" s="167"/>
      <c r="E222" s="168"/>
      <c r="F222" s="174"/>
      <c r="G222" s="256"/>
      <c r="I222" s="257"/>
    </row>
    <row r="223" spans="1:9" s="162" customFormat="1" ht="15" x14ac:dyDescent="0.25">
      <c r="A223" s="258"/>
      <c r="B223" s="172" t="s">
        <v>413</v>
      </c>
      <c r="C223" s="167"/>
      <c r="D223" s="167"/>
      <c r="E223" s="168"/>
      <c r="F223" s="174"/>
      <c r="G223" s="184"/>
      <c r="I223" s="184"/>
    </row>
    <row r="224" spans="1:9" s="162" customFormat="1" ht="15" x14ac:dyDescent="0.25">
      <c r="A224" s="258"/>
      <c r="B224" s="172" t="s">
        <v>414</v>
      </c>
      <c r="C224" s="167" t="s">
        <v>324</v>
      </c>
      <c r="D224" s="167">
        <v>1</v>
      </c>
      <c r="E224" s="168"/>
      <c r="F224" s="174">
        <f>D224*E224</f>
        <v>0</v>
      </c>
    </row>
    <row r="225" spans="1:9" s="162" customFormat="1" ht="15" x14ac:dyDescent="0.25">
      <c r="A225" s="258"/>
      <c r="B225" s="172"/>
      <c r="C225" s="167"/>
      <c r="D225" s="167"/>
      <c r="E225" s="168"/>
      <c r="F225" s="174"/>
    </row>
    <row r="226" spans="1:9" s="162" customFormat="1" ht="75" x14ac:dyDescent="0.25">
      <c r="A226" s="171" t="s">
        <v>469</v>
      </c>
      <c r="B226" s="191" t="s">
        <v>587</v>
      </c>
      <c r="C226" s="138"/>
      <c r="D226" s="138"/>
      <c r="E226" s="217"/>
      <c r="F226" s="174"/>
    </row>
    <row r="227" spans="1:9" s="162" customFormat="1" ht="13.5" customHeight="1" x14ac:dyDescent="0.25">
      <c r="A227" s="258"/>
      <c r="B227" s="172" t="s">
        <v>349</v>
      </c>
      <c r="C227" s="167"/>
      <c r="D227" s="167"/>
      <c r="E227" s="168"/>
      <c r="F227" s="174"/>
    </row>
    <row r="228" spans="1:9" s="162" customFormat="1" ht="15.75" customHeight="1" x14ac:dyDescent="0.25">
      <c r="A228" s="258" t="s">
        <v>415</v>
      </c>
      <c r="B228" s="260" t="s">
        <v>416</v>
      </c>
      <c r="C228" s="167"/>
      <c r="D228" s="260"/>
      <c r="E228" s="260"/>
      <c r="F228" s="174"/>
    </row>
    <row r="229" spans="1:9" s="162" customFormat="1" ht="28.5" customHeight="1" x14ac:dyDescent="0.25">
      <c r="A229" s="258"/>
      <c r="B229" s="191" t="s">
        <v>417</v>
      </c>
      <c r="C229" s="167" t="s">
        <v>140</v>
      </c>
      <c r="D229" s="167">
        <v>1</v>
      </c>
      <c r="E229" s="168"/>
      <c r="F229" s="174">
        <f>D229*E229</f>
        <v>0</v>
      </c>
    </row>
    <row r="230" spans="1:9" s="162" customFormat="1" ht="15" x14ac:dyDescent="0.25">
      <c r="A230" s="173"/>
      <c r="B230" s="172"/>
      <c r="C230" s="167"/>
      <c r="D230" s="167"/>
      <c r="E230" s="168"/>
      <c r="F230" s="174"/>
      <c r="G230" s="249"/>
    </row>
    <row r="231" spans="1:9" s="162" customFormat="1" ht="15" x14ac:dyDescent="0.25">
      <c r="A231" s="171" t="s">
        <v>470</v>
      </c>
      <c r="B231" s="172" t="s">
        <v>418</v>
      </c>
      <c r="C231" s="167"/>
      <c r="D231" s="167"/>
      <c r="E231" s="168"/>
      <c r="F231" s="174"/>
    </row>
    <row r="232" spans="1:9" s="162" customFormat="1" ht="15" x14ac:dyDescent="0.25">
      <c r="A232" s="173"/>
      <c r="B232" s="172" t="s">
        <v>419</v>
      </c>
      <c r="C232" s="167"/>
      <c r="D232" s="167"/>
      <c r="E232" s="168"/>
      <c r="F232" s="174"/>
    </row>
    <row r="233" spans="1:9" s="162" customFormat="1" ht="30" x14ac:dyDescent="0.25">
      <c r="A233" s="173"/>
      <c r="B233" s="384" t="s">
        <v>588</v>
      </c>
      <c r="C233" s="167" t="s">
        <v>2</v>
      </c>
      <c r="D233" s="167">
        <v>2</v>
      </c>
      <c r="E233" s="168"/>
      <c r="F233" s="174">
        <f>D233*E233</f>
        <v>0</v>
      </c>
      <c r="I233" s="180"/>
    </row>
    <row r="234" spans="1:9" s="162" customFormat="1" ht="15" x14ac:dyDescent="0.25">
      <c r="A234" s="258"/>
      <c r="B234" s="172"/>
      <c r="C234" s="167"/>
      <c r="D234" s="167"/>
      <c r="E234" s="168"/>
      <c r="F234" s="174"/>
      <c r="G234" s="256"/>
      <c r="I234" s="257"/>
    </row>
    <row r="235" spans="1:9" s="162" customFormat="1" ht="15" x14ac:dyDescent="0.25">
      <c r="A235" s="171" t="s">
        <v>471</v>
      </c>
      <c r="B235" s="172" t="s">
        <v>420</v>
      </c>
      <c r="C235" s="167"/>
      <c r="D235" s="167"/>
      <c r="E235" s="168"/>
      <c r="F235" s="174"/>
    </row>
    <row r="236" spans="1:9" s="162" customFormat="1" ht="15" x14ac:dyDescent="0.25">
      <c r="A236" s="173"/>
      <c r="B236" s="172" t="s">
        <v>421</v>
      </c>
      <c r="C236" s="167"/>
      <c r="D236" s="167"/>
      <c r="E236" s="168"/>
      <c r="F236" s="174"/>
    </row>
    <row r="237" spans="1:9" s="162" customFormat="1" ht="30" x14ac:dyDescent="0.25">
      <c r="A237" s="173"/>
      <c r="B237" s="384" t="s">
        <v>589</v>
      </c>
      <c r="C237" s="167" t="s">
        <v>2</v>
      </c>
      <c r="D237" s="167">
        <v>1</v>
      </c>
      <c r="E237" s="168"/>
      <c r="F237" s="174">
        <f>D237*E237</f>
        <v>0</v>
      </c>
      <c r="I237" s="180"/>
    </row>
    <row r="238" spans="1:9" s="162" customFormat="1" ht="15" x14ac:dyDescent="0.25">
      <c r="A238" s="173"/>
      <c r="B238" s="172"/>
      <c r="C238" s="167"/>
      <c r="D238" s="167"/>
      <c r="E238" s="168"/>
      <c r="F238" s="174"/>
    </row>
    <row r="239" spans="1:9" s="162" customFormat="1" ht="15" x14ac:dyDescent="0.25">
      <c r="A239" s="171" t="s">
        <v>472</v>
      </c>
      <c r="B239" s="172" t="s">
        <v>422</v>
      </c>
      <c r="C239" s="167"/>
      <c r="D239" s="167"/>
      <c r="E239" s="168"/>
      <c r="F239" s="174"/>
    </row>
    <row r="240" spans="1:9" s="162" customFormat="1" ht="15" x14ac:dyDescent="0.25">
      <c r="A240" s="173"/>
      <c r="B240" s="172" t="s">
        <v>423</v>
      </c>
      <c r="C240" s="167"/>
      <c r="D240" s="167"/>
      <c r="E240" s="168"/>
      <c r="F240" s="174"/>
    </row>
    <row r="241" spans="1:13" s="162" customFormat="1" ht="15" x14ac:dyDescent="0.25">
      <c r="A241" s="173"/>
      <c r="B241" s="172" t="s">
        <v>424</v>
      </c>
      <c r="C241" s="167"/>
      <c r="D241" s="167"/>
      <c r="E241" s="168"/>
      <c r="F241" s="174"/>
    </row>
    <row r="242" spans="1:13" s="162" customFormat="1" ht="30" x14ac:dyDescent="0.25">
      <c r="A242" s="173"/>
      <c r="B242" s="384" t="s">
        <v>590</v>
      </c>
      <c r="C242" s="167" t="s">
        <v>324</v>
      </c>
      <c r="D242" s="167">
        <v>1</v>
      </c>
      <c r="E242" s="168"/>
      <c r="F242" s="174">
        <f>D242*E242</f>
        <v>0</v>
      </c>
      <c r="I242" s="180"/>
    </row>
    <row r="243" spans="1:13" s="162" customFormat="1" ht="15" x14ac:dyDescent="0.25">
      <c r="A243" s="193"/>
      <c r="B243" s="261"/>
      <c r="C243" s="194"/>
      <c r="D243" s="194"/>
      <c r="E243" s="195"/>
      <c r="F243" s="189"/>
      <c r="G243" s="176"/>
      <c r="H243" s="176"/>
      <c r="I243" s="196"/>
    </row>
    <row r="244" spans="1:13" s="162" customFormat="1" ht="15" x14ac:dyDescent="0.25">
      <c r="A244" s="197"/>
      <c r="B244" s="198" t="s">
        <v>425</v>
      </c>
      <c r="C244" s="199"/>
      <c r="D244" s="199"/>
      <c r="E244" s="200"/>
      <c r="F244" s="201">
        <f>SUM(F66:F242)</f>
        <v>0</v>
      </c>
      <c r="G244" s="202"/>
      <c r="H244" s="203"/>
      <c r="I244" s="204"/>
    </row>
    <row r="245" spans="1:13" s="162" customFormat="1" ht="15" x14ac:dyDescent="0.25">
      <c r="A245" s="205"/>
      <c r="B245" s="262"/>
      <c r="C245" s="263"/>
      <c r="D245" s="263"/>
      <c r="E245" s="264"/>
      <c r="F245" s="209"/>
    </row>
    <row r="246" spans="1:13" s="162" customFormat="1" ht="15" x14ac:dyDescent="0.25">
      <c r="A246" s="139" t="s">
        <v>6</v>
      </c>
      <c r="B246" s="140" t="s">
        <v>42</v>
      </c>
      <c r="C246" s="141"/>
      <c r="D246" s="141"/>
      <c r="E246" s="265"/>
      <c r="F246" s="174"/>
      <c r="G246" s="142"/>
      <c r="H246" s="143"/>
      <c r="I246" s="266"/>
    </row>
    <row r="247" spans="1:13" s="162" customFormat="1" ht="15" x14ac:dyDescent="0.25">
      <c r="A247" s="171"/>
      <c r="B247" s="267"/>
      <c r="C247" s="138"/>
      <c r="D247" s="138"/>
      <c r="E247" s="217"/>
      <c r="F247" s="174"/>
    </row>
    <row r="248" spans="1:13" s="162" customFormat="1" ht="75" customHeight="1" x14ac:dyDescent="0.25">
      <c r="A248" s="171" t="s">
        <v>473</v>
      </c>
      <c r="B248" s="268" t="s">
        <v>591</v>
      </c>
      <c r="C248" s="167" t="s">
        <v>324</v>
      </c>
      <c r="D248" s="167">
        <v>1</v>
      </c>
      <c r="E248" s="168"/>
      <c r="F248" s="174">
        <f>D248*E248</f>
        <v>0</v>
      </c>
    </row>
    <row r="249" spans="1:13" s="162" customFormat="1" ht="15" x14ac:dyDescent="0.25">
      <c r="A249" s="171"/>
      <c r="B249" s="267"/>
      <c r="C249" s="138"/>
      <c r="D249" s="138"/>
      <c r="E249" s="217"/>
      <c r="F249" s="174"/>
    </row>
    <row r="250" spans="1:13" s="162" customFormat="1" ht="12.75" customHeight="1" x14ac:dyDescent="0.25">
      <c r="A250" s="269"/>
      <c r="B250" s="261"/>
      <c r="C250" s="194"/>
      <c r="D250" s="194"/>
      <c r="E250" s="195"/>
      <c r="F250" s="189"/>
      <c r="G250" s="176"/>
      <c r="H250" s="180"/>
      <c r="I250" s="180"/>
      <c r="J250" s="184"/>
    </row>
    <row r="251" spans="1:13" s="162" customFormat="1" ht="15" x14ac:dyDescent="0.25">
      <c r="A251" s="197"/>
      <c r="B251" s="270" t="s">
        <v>426</v>
      </c>
      <c r="C251" s="271"/>
      <c r="D251" s="271"/>
      <c r="E251" s="272"/>
      <c r="F251" s="201">
        <f>SUM(F248:F249)</f>
        <v>0</v>
      </c>
      <c r="G251" s="176"/>
      <c r="H251" s="216"/>
      <c r="I251" s="273"/>
      <c r="J251" s="184"/>
    </row>
    <row r="252" spans="1:13" s="162" customFormat="1" ht="15" x14ac:dyDescent="0.25">
      <c r="A252" s="216"/>
      <c r="B252" s="176"/>
      <c r="C252" s="274"/>
      <c r="D252" s="274"/>
      <c r="E252" s="275"/>
      <c r="F252" s="276"/>
      <c r="G252" s="176"/>
      <c r="H252" s="216"/>
      <c r="I252" s="277"/>
      <c r="J252" s="184"/>
    </row>
    <row r="253" spans="1:13" s="162" customFormat="1" ht="15" x14ac:dyDescent="0.25">
      <c r="A253" s="197" t="s">
        <v>16</v>
      </c>
      <c r="B253" s="270" t="s">
        <v>527</v>
      </c>
      <c r="C253" s="271"/>
      <c r="D253" s="271"/>
      <c r="E253" s="272"/>
      <c r="F253" s="201">
        <f>F251+F244+F60</f>
        <v>0</v>
      </c>
      <c r="G253" s="176"/>
      <c r="H253" s="216"/>
      <c r="I253" s="273"/>
      <c r="J253" s="184"/>
    </row>
    <row r="254" spans="1:13" s="155" customFormat="1" ht="15" x14ac:dyDescent="0.25">
      <c r="A254" s="278"/>
      <c r="B254" s="449"/>
      <c r="C254" s="450"/>
      <c r="D254" s="450"/>
      <c r="E254" s="279"/>
      <c r="F254" s="280"/>
    </row>
    <row r="255" spans="1:13" s="128" customFormat="1" ht="15" x14ac:dyDescent="0.25">
      <c r="A255" s="15" t="s">
        <v>32</v>
      </c>
      <c r="B255" s="393" t="s">
        <v>474</v>
      </c>
      <c r="C255" s="393"/>
      <c r="D255" s="393"/>
      <c r="E255" s="393"/>
      <c r="F255" s="394"/>
      <c r="G255" s="127"/>
      <c r="K255" s="127"/>
      <c r="M255" s="127"/>
    </row>
    <row r="256" spans="1:13" s="128" customFormat="1" ht="15" x14ac:dyDescent="0.25">
      <c r="A256" s="22"/>
      <c r="B256" s="123"/>
      <c r="C256" s="123"/>
      <c r="D256" s="123"/>
      <c r="E256" s="123"/>
      <c r="F256" s="123"/>
      <c r="G256" s="127"/>
      <c r="K256" s="127"/>
      <c r="M256" s="127"/>
    </row>
    <row r="257" spans="1:9" s="155" customFormat="1" ht="15" x14ac:dyDescent="0.25">
      <c r="A257" s="149" t="s">
        <v>120</v>
      </c>
      <c r="B257" s="150" t="s">
        <v>121</v>
      </c>
      <c r="C257" s="151" t="s">
        <v>122</v>
      </c>
      <c r="D257" s="152" t="s">
        <v>123</v>
      </c>
      <c r="E257" s="153" t="s">
        <v>124</v>
      </c>
      <c r="F257" s="154" t="s">
        <v>125</v>
      </c>
    </row>
    <row r="258" spans="1:9" s="155" customFormat="1" ht="15" x14ac:dyDescent="0.25">
      <c r="A258" s="302"/>
      <c r="B258" s="303"/>
      <c r="C258" s="303"/>
      <c r="D258" s="303"/>
      <c r="E258" s="304"/>
      <c r="F258" s="305"/>
    </row>
    <row r="259" spans="1:9" s="162" customFormat="1" ht="15" x14ac:dyDescent="0.25">
      <c r="A259" s="171" t="s">
        <v>308</v>
      </c>
      <c r="B259" s="172" t="s">
        <v>475</v>
      </c>
      <c r="C259" s="167"/>
      <c r="D259" s="167"/>
      <c r="E259" s="168"/>
      <c r="F259" s="169"/>
      <c r="G259" s="307"/>
      <c r="H259" s="308"/>
      <c r="I259" s="220"/>
    </row>
    <row r="260" spans="1:9" s="162" customFormat="1" ht="30" x14ac:dyDescent="0.25">
      <c r="A260" s="173"/>
      <c r="B260" s="384" t="s">
        <v>592</v>
      </c>
      <c r="C260" s="167"/>
      <c r="D260" s="167"/>
      <c r="E260" s="168"/>
      <c r="F260" s="174"/>
      <c r="G260" s="309"/>
      <c r="H260" s="310"/>
      <c r="I260" s="219"/>
    </row>
    <row r="261" spans="1:9" s="162" customFormat="1" ht="15" x14ac:dyDescent="0.25">
      <c r="A261" s="181"/>
      <c r="B261" s="177" t="s">
        <v>349</v>
      </c>
      <c r="C261" s="178"/>
      <c r="D261" s="178"/>
      <c r="E261" s="179"/>
      <c r="F261" s="311"/>
      <c r="G261" s="312"/>
      <c r="H261" s="310"/>
      <c r="I261" s="219"/>
    </row>
    <row r="262" spans="1:9" s="162" customFormat="1" ht="15" x14ac:dyDescent="0.25">
      <c r="A262" s="181"/>
      <c r="B262" s="177" t="s">
        <v>476</v>
      </c>
      <c r="C262" s="178" t="s">
        <v>2</v>
      </c>
      <c r="D262" s="178">
        <v>92</v>
      </c>
      <c r="E262" s="179"/>
      <c r="F262" s="174">
        <f>D262*E262</f>
        <v>0</v>
      </c>
      <c r="G262" s="313"/>
      <c r="H262" s="310"/>
      <c r="I262" s="314"/>
    </row>
    <row r="263" spans="1:9" s="162" customFormat="1" ht="15" x14ac:dyDescent="0.25">
      <c r="A263" s="181"/>
      <c r="B263" s="177" t="s">
        <v>477</v>
      </c>
      <c r="C263" s="178" t="s">
        <v>2</v>
      </c>
      <c r="D263" s="178">
        <v>92</v>
      </c>
      <c r="E263" s="179"/>
      <c r="F263" s="174">
        <f>D263*E263</f>
        <v>0</v>
      </c>
      <c r="G263" s="313"/>
      <c r="H263" s="310"/>
      <c r="I263" s="314"/>
    </row>
    <row r="264" spans="1:9" s="162" customFormat="1" ht="15" x14ac:dyDescent="0.25">
      <c r="A264" s="181"/>
      <c r="B264" s="177" t="s">
        <v>478</v>
      </c>
      <c r="C264" s="178" t="s">
        <v>2</v>
      </c>
      <c r="D264" s="178">
        <v>92</v>
      </c>
      <c r="E264" s="179"/>
      <c r="F264" s="174">
        <f>D264*E264</f>
        <v>0</v>
      </c>
      <c r="G264" s="313"/>
      <c r="H264" s="310"/>
      <c r="I264" s="314"/>
    </row>
    <row r="265" spans="1:9" s="162" customFormat="1" ht="15" x14ac:dyDescent="0.25">
      <c r="A265" s="181"/>
      <c r="B265" s="177" t="s">
        <v>479</v>
      </c>
      <c r="C265" s="178" t="s">
        <v>2</v>
      </c>
      <c r="D265" s="178">
        <v>92</v>
      </c>
      <c r="E265" s="179"/>
      <c r="F265" s="174">
        <f>D265*E265</f>
        <v>0</v>
      </c>
      <c r="G265" s="313"/>
      <c r="H265" s="310"/>
      <c r="I265" s="314"/>
    </row>
    <row r="266" spans="1:9" s="162" customFormat="1" ht="15" x14ac:dyDescent="0.25">
      <c r="A266" s="173"/>
      <c r="B266" s="172"/>
      <c r="C266" s="167"/>
      <c r="D266" s="167"/>
      <c r="E266" s="168"/>
      <c r="F266" s="174"/>
    </row>
    <row r="267" spans="1:9" s="162" customFormat="1" ht="45" x14ac:dyDescent="0.25">
      <c r="A267" s="171" t="s">
        <v>309</v>
      </c>
      <c r="B267" s="191" t="s">
        <v>593</v>
      </c>
      <c r="C267" s="138"/>
      <c r="D267" s="138"/>
      <c r="E267" s="217"/>
      <c r="F267" s="174"/>
      <c r="G267" s="216"/>
      <c r="H267" s="216"/>
      <c r="I267" s="216"/>
    </row>
    <row r="268" spans="1:9" s="162" customFormat="1" ht="15" x14ac:dyDescent="0.25">
      <c r="A268" s="173"/>
      <c r="B268" s="172" t="s">
        <v>480</v>
      </c>
      <c r="C268" s="167" t="s">
        <v>2</v>
      </c>
      <c r="D268" s="167">
        <v>92</v>
      </c>
      <c r="E268" s="168"/>
      <c r="F268" s="174">
        <f>D268*E268</f>
        <v>0</v>
      </c>
      <c r="I268" s="176"/>
    </row>
    <row r="269" spans="1:9" s="162" customFormat="1" ht="15" x14ac:dyDescent="0.25">
      <c r="A269" s="173"/>
      <c r="B269" s="172"/>
      <c r="C269" s="167"/>
      <c r="D269" s="167"/>
      <c r="E269" s="168"/>
      <c r="F269" s="174"/>
      <c r="G269" s="176"/>
      <c r="H269" s="216"/>
      <c r="I269" s="216"/>
    </row>
    <row r="270" spans="1:9" s="162" customFormat="1" ht="30" x14ac:dyDescent="0.25">
      <c r="A270" s="171" t="s">
        <v>310</v>
      </c>
      <c r="B270" s="191" t="s">
        <v>594</v>
      </c>
      <c r="C270" s="138"/>
      <c r="D270" s="138"/>
      <c r="E270" s="217"/>
      <c r="F270" s="174"/>
      <c r="G270" s="216"/>
      <c r="H270" s="216"/>
      <c r="I270" s="216"/>
    </row>
    <row r="271" spans="1:9" s="162" customFormat="1" ht="15" x14ac:dyDescent="0.25">
      <c r="A271" s="173"/>
      <c r="B271" s="172"/>
      <c r="C271" s="167" t="s">
        <v>2</v>
      </c>
      <c r="D271" s="167">
        <v>92</v>
      </c>
      <c r="E271" s="168"/>
      <c r="F271" s="174">
        <f>D271*E271</f>
        <v>0</v>
      </c>
      <c r="I271" s="176"/>
    </row>
    <row r="272" spans="1:9" s="162" customFormat="1" ht="15" x14ac:dyDescent="0.25">
      <c r="A272" s="173"/>
      <c r="B272" s="172"/>
      <c r="C272" s="167"/>
      <c r="D272" s="167"/>
      <c r="E272" s="168"/>
      <c r="F272" s="174"/>
      <c r="G272" s="176"/>
      <c r="H272" s="216"/>
      <c r="I272" s="216"/>
    </row>
    <row r="273" spans="1:9" s="162" customFormat="1" ht="45" x14ac:dyDescent="0.25">
      <c r="A273" s="171" t="s">
        <v>311</v>
      </c>
      <c r="B273" s="191" t="s">
        <v>595</v>
      </c>
      <c r="C273" s="138"/>
      <c r="D273" s="138"/>
      <c r="E273" s="217"/>
      <c r="F273" s="174"/>
      <c r="G273" s="216"/>
      <c r="H273" s="216"/>
      <c r="I273" s="216"/>
    </row>
    <row r="274" spans="1:9" s="162" customFormat="1" ht="15" x14ac:dyDescent="0.25">
      <c r="A274" s="173"/>
      <c r="B274" s="172" t="s">
        <v>481</v>
      </c>
      <c r="C274" s="167" t="s">
        <v>2</v>
      </c>
      <c r="D274" s="167">
        <v>92</v>
      </c>
      <c r="E274" s="168"/>
      <c r="F274" s="174">
        <f>D274*E274</f>
        <v>0</v>
      </c>
      <c r="I274" s="176"/>
    </row>
    <row r="275" spans="1:9" s="162" customFormat="1" ht="15" x14ac:dyDescent="0.25">
      <c r="A275" s="173"/>
      <c r="B275" s="172"/>
      <c r="C275" s="167"/>
      <c r="D275" s="167"/>
      <c r="E275" s="168"/>
      <c r="F275" s="174"/>
      <c r="G275" s="176"/>
      <c r="H275" s="176"/>
      <c r="I275" s="176"/>
    </row>
    <row r="276" spans="1:9" s="162" customFormat="1" ht="30" x14ac:dyDescent="0.25">
      <c r="A276" s="171" t="s">
        <v>312</v>
      </c>
      <c r="B276" s="191" t="s">
        <v>596</v>
      </c>
      <c r="C276" s="172"/>
      <c r="D276" s="172"/>
      <c r="E276" s="172"/>
      <c r="F276" s="315"/>
      <c r="I276" s="176"/>
    </row>
    <row r="277" spans="1:9" s="162" customFormat="1" ht="15" x14ac:dyDescent="0.25">
      <c r="A277" s="173"/>
      <c r="B277" s="172" t="s">
        <v>482</v>
      </c>
      <c r="C277" s="167" t="s">
        <v>2</v>
      </c>
      <c r="D277" s="167">
        <v>92</v>
      </c>
      <c r="E277" s="168"/>
      <c r="F277" s="174">
        <f>D277*E277</f>
        <v>0</v>
      </c>
      <c r="G277" s="176"/>
      <c r="H277" s="216"/>
      <c r="I277" s="216"/>
    </row>
    <row r="278" spans="1:9" s="162" customFormat="1" ht="15" x14ac:dyDescent="0.25">
      <c r="A278" s="173"/>
      <c r="B278" s="172"/>
      <c r="C278" s="167"/>
      <c r="D278" s="167"/>
      <c r="E278" s="168"/>
      <c r="F278" s="174"/>
      <c r="G278" s="176"/>
      <c r="H278" s="216"/>
      <c r="I278" s="216"/>
    </row>
    <row r="279" spans="1:9" s="162" customFormat="1" ht="45" x14ac:dyDescent="0.25">
      <c r="A279" s="171" t="s">
        <v>483</v>
      </c>
      <c r="B279" s="191" t="s">
        <v>597</v>
      </c>
      <c r="C279" s="138"/>
      <c r="D279" s="138"/>
      <c r="E279" s="217"/>
      <c r="F279" s="174"/>
      <c r="G279" s="184"/>
      <c r="I279" s="184"/>
    </row>
    <row r="280" spans="1:9" s="162" customFormat="1" ht="15" x14ac:dyDescent="0.25">
      <c r="A280" s="171"/>
      <c r="B280" s="172" t="s">
        <v>482</v>
      </c>
      <c r="C280" s="167" t="s">
        <v>2</v>
      </c>
      <c r="D280" s="167">
        <v>92</v>
      </c>
      <c r="E280" s="168"/>
      <c r="F280" s="174">
        <f>D280*E280</f>
        <v>0</v>
      </c>
      <c r="I280" s="176"/>
    </row>
    <row r="281" spans="1:9" s="162" customFormat="1" ht="15" x14ac:dyDescent="0.25">
      <c r="A281" s="173"/>
      <c r="B281" s="172"/>
      <c r="C281" s="167"/>
      <c r="D281" s="167"/>
      <c r="E281" s="168"/>
      <c r="F281" s="174"/>
      <c r="G281" s="176"/>
      <c r="H281" s="176"/>
      <c r="I281" s="176"/>
    </row>
    <row r="282" spans="1:9" s="162" customFormat="1" ht="60" x14ac:dyDescent="0.25">
      <c r="A282" s="171" t="s">
        <v>484</v>
      </c>
      <c r="B282" s="191" t="s">
        <v>598</v>
      </c>
      <c r="C282" s="138"/>
      <c r="D282" s="138"/>
      <c r="E282" s="217"/>
      <c r="F282" s="174"/>
      <c r="G282" s="216"/>
      <c r="H282" s="216"/>
      <c r="I282" s="216"/>
    </row>
    <row r="283" spans="1:9" s="162" customFormat="1" ht="15" x14ac:dyDescent="0.25">
      <c r="A283" s="173"/>
      <c r="B283" s="172"/>
      <c r="C283" s="167" t="s">
        <v>324</v>
      </c>
      <c r="D283" s="167">
        <v>1</v>
      </c>
      <c r="E283" s="168"/>
      <c r="F283" s="174">
        <f>D283*E283</f>
        <v>0</v>
      </c>
      <c r="I283" s="176"/>
    </row>
    <row r="284" spans="1:9" s="162" customFormat="1" ht="15" x14ac:dyDescent="0.25">
      <c r="A284" s="173"/>
      <c r="B284" s="172"/>
      <c r="C284" s="167"/>
      <c r="D284" s="167"/>
      <c r="E284" s="168"/>
      <c r="F284" s="174"/>
      <c r="G284" s="176"/>
      <c r="H284" s="176"/>
      <c r="I284" s="176"/>
    </row>
    <row r="285" spans="1:9" s="162" customFormat="1" ht="75" x14ac:dyDescent="0.25">
      <c r="A285" s="171" t="s">
        <v>485</v>
      </c>
      <c r="B285" s="191" t="s">
        <v>599</v>
      </c>
      <c r="C285" s="167" t="s">
        <v>329</v>
      </c>
      <c r="D285" s="167">
        <v>24</v>
      </c>
      <c r="E285" s="168"/>
      <c r="F285" s="174">
        <f>D285*E285</f>
        <v>0</v>
      </c>
      <c r="I285" s="176"/>
    </row>
    <row r="286" spans="1:9" s="162" customFormat="1" ht="15" x14ac:dyDescent="0.25">
      <c r="A286" s="173"/>
      <c r="B286" s="172"/>
      <c r="C286" s="167"/>
      <c r="D286" s="167"/>
      <c r="E286" s="168"/>
      <c r="F286" s="174"/>
      <c r="G286" s="176"/>
      <c r="H286" s="176"/>
      <c r="I286" s="176"/>
    </row>
    <row r="287" spans="1:9" s="162" customFormat="1" ht="60" x14ac:dyDescent="0.25">
      <c r="A287" s="171" t="s">
        <v>486</v>
      </c>
      <c r="B287" s="191" t="s">
        <v>600</v>
      </c>
      <c r="C287" s="167" t="s">
        <v>329</v>
      </c>
      <c r="D287" s="167">
        <v>8</v>
      </c>
      <c r="E287" s="168"/>
      <c r="F287" s="174">
        <f>D287*E287</f>
        <v>0</v>
      </c>
      <c r="I287" s="176"/>
    </row>
    <row r="288" spans="1:9" s="162" customFormat="1" ht="15" x14ac:dyDescent="0.25">
      <c r="A288" s="193"/>
      <c r="B288" s="261"/>
      <c r="C288" s="194"/>
      <c r="D288" s="194"/>
      <c r="E288" s="195"/>
      <c r="F288" s="189"/>
      <c r="G288" s="176"/>
      <c r="H288" s="176"/>
      <c r="I288" s="176"/>
    </row>
    <row r="289" spans="1:13" s="162" customFormat="1" ht="15" x14ac:dyDescent="0.25">
      <c r="A289" s="197" t="s">
        <v>32</v>
      </c>
      <c r="B289" s="316" t="s">
        <v>528</v>
      </c>
      <c r="C289" s="317"/>
      <c r="D289" s="317"/>
      <c r="E289" s="318"/>
      <c r="F289" s="201">
        <f>SUM(F258:F287)</f>
        <v>0</v>
      </c>
      <c r="G289" s="319"/>
      <c r="H289" s="319"/>
      <c r="I289" s="320"/>
    </row>
    <row r="290" spans="1:13" s="155" customFormat="1" ht="15" x14ac:dyDescent="0.25">
      <c r="A290" s="302"/>
      <c r="B290" s="303"/>
      <c r="C290" s="303"/>
      <c r="D290" s="303"/>
      <c r="E290" s="304"/>
      <c r="F290" s="305"/>
    </row>
    <row r="291" spans="1:13" s="128" customFormat="1" ht="15" x14ac:dyDescent="0.25">
      <c r="A291" s="15" t="s">
        <v>66</v>
      </c>
      <c r="B291" s="393" t="s">
        <v>487</v>
      </c>
      <c r="C291" s="393"/>
      <c r="D291" s="393"/>
      <c r="E291" s="393"/>
      <c r="F291" s="394"/>
      <c r="G291" s="127"/>
      <c r="K291" s="127"/>
      <c r="M291" s="127"/>
    </row>
    <row r="292" spans="1:13" s="128" customFormat="1" ht="15" x14ac:dyDescent="0.25">
      <c r="A292" s="22"/>
      <c r="B292" s="123"/>
      <c r="C292" s="123"/>
      <c r="D292" s="123"/>
      <c r="E292" s="123"/>
      <c r="F292" s="123"/>
      <c r="G292" s="127"/>
      <c r="K292" s="127"/>
      <c r="M292" s="127"/>
    </row>
    <row r="293" spans="1:13" s="155" customFormat="1" ht="15" x14ac:dyDescent="0.25">
      <c r="A293" s="149" t="s">
        <v>120</v>
      </c>
      <c r="B293" s="150" t="s">
        <v>121</v>
      </c>
      <c r="C293" s="151" t="s">
        <v>122</v>
      </c>
      <c r="D293" s="152" t="s">
        <v>123</v>
      </c>
      <c r="E293" s="153" t="s">
        <v>124</v>
      </c>
      <c r="F293" s="154" t="s">
        <v>125</v>
      </c>
    </row>
    <row r="294" spans="1:13" s="155" customFormat="1" ht="15" x14ac:dyDescent="0.25">
      <c r="A294" s="302"/>
      <c r="B294" s="303"/>
      <c r="C294" s="303"/>
      <c r="D294" s="303"/>
      <c r="E294" s="304"/>
      <c r="F294" s="305"/>
    </row>
    <row r="295" spans="1:13" s="164" customFormat="1" ht="15" x14ac:dyDescent="0.25">
      <c r="A295" s="321"/>
      <c r="B295" s="322" t="s">
        <v>488</v>
      </c>
      <c r="C295" s="263"/>
      <c r="D295" s="323"/>
      <c r="E295" s="264"/>
      <c r="F295" s="209"/>
      <c r="G295" s="163"/>
      <c r="H295" s="163"/>
    </row>
    <row r="296" spans="1:13" s="164" customFormat="1" ht="15" x14ac:dyDescent="0.25">
      <c r="A296" s="321"/>
      <c r="B296" s="324"/>
      <c r="C296" s="263"/>
      <c r="D296" s="323"/>
      <c r="E296" s="264"/>
      <c r="F296" s="209"/>
      <c r="G296" s="163"/>
      <c r="H296" s="163"/>
    </row>
    <row r="297" spans="1:13" s="164" customFormat="1" ht="45" x14ac:dyDescent="0.25">
      <c r="A297" s="321" t="s">
        <v>57</v>
      </c>
      <c r="B297" s="324" t="s">
        <v>601</v>
      </c>
      <c r="C297" s="178"/>
      <c r="D297" s="178"/>
      <c r="E297" s="179"/>
      <c r="F297" s="174"/>
      <c r="G297" s="163"/>
      <c r="H297" s="163"/>
    </row>
    <row r="298" spans="1:13" s="164" customFormat="1" ht="15" x14ac:dyDescent="0.25">
      <c r="A298" s="321"/>
      <c r="B298" s="324" t="s">
        <v>489</v>
      </c>
      <c r="C298" s="178" t="s">
        <v>52</v>
      </c>
      <c r="D298" s="178">
        <v>15</v>
      </c>
      <c r="E298" s="179"/>
      <c r="F298" s="174">
        <f>D298*E298</f>
        <v>0</v>
      </c>
      <c r="G298" s="163"/>
      <c r="H298" s="163"/>
    </row>
    <row r="299" spans="1:13" s="164" customFormat="1" ht="15" x14ac:dyDescent="0.25">
      <c r="A299" s="321"/>
      <c r="B299" s="324" t="s">
        <v>490</v>
      </c>
      <c r="C299" s="178" t="s">
        <v>52</v>
      </c>
      <c r="D299" s="178">
        <v>12</v>
      </c>
      <c r="E299" s="179"/>
      <c r="F299" s="174">
        <f>D299*E299</f>
        <v>0</v>
      </c>
      <c r="G299" s="163"/>
      <c r="H299" s="163"/>
    </row>
    <row r="300" spans="1:13" s="164" customFormat="1" ht="15" x14ac:dyDescent="0.25">
      <c r="A300" s="321"/>
      <c r="B300" s="324"/>
      <c r="C300" s="178"/>
      <c r="D300" s="178"/>
      <c r="E300" s="179"/>
      <c r="F300" s="174"/>
      <c r="G300" s="163"/>
      <c r="H300" s="163"/>
    </row>
    <row r="301" spans="1:13" s="164" customFormat="1" ht="15" x14ac:dyDescent="0.25">
      <c r="A301" s="321"/>
      <c r="B301" s="166" t="s">
        <v>491</v>
      </c>
      <c r="C301" s="172"/>
      <c r="D301" s="167"/>
      <c r="E301" s="325"/>
      <c r="F301" s="326"/>
      <c r="G301" s="327"/>
      <c r="H301" s="327"/>
    </row>
    <row r="302" spans="1:13" s="164" customFormat="1" ht="15" x14ac:dyDescent="0.25">
      <c r="A302" s="328"/>
      <c r="B302" s="329"/>
      <c r="C302" s="261"/>
      <c r="D302" s="194"/>
      <c r="E302" s="330"/>
      <c r="F302" s="331"/>
      <c r="G302" s="327"/>
      <c r="H302" s="327"/>
    </row>
    <row r="303" spans="1:13" s="164" customFormat="1" ht="165" x14ac:dyDescent="0.25">
      <c r="A303" s="332" t="s">
        <v>58</v>
      </c>
      <c r="B303" s="333" t="s">
        <v>602</v>
      </c>
      <c r="C303" s="172"/>
      <c r="D303" s="167"/>
      <c r="E303" s="325"/>
      <c r="F303" s="334"/>
      <c r="G303" s="327"/>
      <c r="H303" s="327"/>
    </row>
    <row r="304" spans="1:13" s="164" customFormat="1" ht="15" x14ac:dyDescent="0.25">
      <c r="A304" s="332"/>
      <c r="B304" s="166"/>
      <c r="C304" s="172" t="s">
        <v>1</v>
      </c>
      <c r="D304" s="167">
        <v>1</v>
      </c>
      <c r="E304" s="325"/>
      <c r="F304" s="334">
        <f>D304*E304</f>
        <v>0</v>
      </c>
      <c r="G304" s="327"/>
      <c r="H304" s="327"/>
    </row>
    <row r="305" spans="1:8" s="164" customFormat="1" ht="15" x14ac:dyDescent="0.25">
      <c r="A305" s="332"/>
      <c r="B305" s="166"/>
      <c r="C305" s="172"/>
      <c r="D305" s="167"/>
      <c r="E305" s="325"/>
      <c r="F305" s="334"/>
      <c r="G305" s="327"/>
      <c r="H305" s="327"/>
    </row>
    <row r="306" spans="1:8" s="164" customFormat="1" ht="165" x14ac:dyDescent="0.25">
      <c r="A306" s="332" t="s">
        <v>513</v>
      </c>
      <c r="B306" s="333" t="s">
        <v>603</v>
      </c>
      <c r="C306" s="172"/>
      <c r="D306" s="167"/>
      <c r="E306" s="325"/>
      <c r="F306" s="334"/>
      <c r="G306" s="327"/>
      <c r="H306" s="327"/>
    </row>
    <row r="307" spans="1:8" s="164" customFormat="1" ht="15" x14ac:dyDescent="0.25">
      <c r="A307" s="332"/>
      <c r="B307" s="166"/>
      <c r="C307" s="172" t="s">
        <v>1</v>
      </c>
      <c r="D307" s="167">
        <v>1</v>
      </c>
      <c r="E307" s="325"/>
      <c r="F307" s="334">
        <f>D307*E307</f>
        <v>0</v>
      </c>
      <c r="G307" s="327"/>
      <c r="H307" s="327"/>
    </row>
    <row r="308" spans="1:8" s="164" customFormat="1" ht="15" x14ac:dyDescent="0.25">
      <c r="A308" s="335"/>
      <c r="B308" s="336"/>
      <c r="C308" s="337"/>
      <c r="D308" s="338"/>
      <c r="E308" s="339"/>
      <c r="F308" s="340"/>
      <c r="G308" s="327"/>
      <c r="H308" s="327"/>
    </row>
    <row r="309" spans="1:8" s="164" customFormat="1" ht="60" x14ac:dyDescent="0.25">
      <c r="A309" s="332"/>
      <c r="B309" s="333" t="s">
        <v>604</v>
      </c>
      <c r="C309" s="167" t="s">
        <v>404</v>
      </c>
      <c r="D309" s="167">
        <v>550</v>
      </c>
      <c r="E309" s="341"/>
      <c r="F309" s="342">
        <f>D309*E309</f>
        <v>0</v>
      </c>
      <c r="G309" s="327"/>
      <c r="H309" s="327"/>
    </row>
    <row r="310" spans="1:8" s="164" customFormat="1" ht="15" x14ac:dyDescent="0.25">
      <c r="A310" s="332"/>
      <c r="B310" s="166"/>
      <c r="C310" s="172"/>
      <c r="D310" s="167"/>
      <c r="E310" s="325"/>
      <c r="F310" s="334"/>
      <c r="G310" s="327"/>
      <c r="H310" s="327"/>
    </row>
    <row r="311" spans="1:8" s="164" customFormat="1" ht="15" x14ac:dyDescent="0.25">
      <c r="A311" s="332"/>
      <c r="B311" s="166" t="s">
        <v>492</v>
      </c>
      <c r="C311" s="172"/>
      <c r="D311" s="167"/>
      <c r="E311" s="325"/>
      <c r="F311" s="334"/>
      <c r="G311" s="327"/>
      <c r="H311" s="327"/>
    </row>
    <row r="312" spans="1:8" s="164" customFormat="1" ht="15" x14ac:dyDescent="0.25">
      <c r="A312" s="332"/>
      <c r="B312" s="166"/>
      <c r="C312" s="172"/>
      <c r="D312" s="167"/>
      <c r="E312" s="325"/>
      <c r="F312" s="334"/>
      <c r="G312" s="327"/>
      <c r="H312" s="327"/>
    </row>
    <row r="313" spans="1:8" s="162" customFormat="1" ht="15" x14ac:dyDescent="0.25">
      <c r="A313" s="343"/>
      <c r="B313" s="344" t="s">
        <v>493</v>
      </c>
      <c r="C313" s="172"/>
      <c r="D313" s="167"/>
      <c r="E313" s="172"/>
      <c r="F313" s="315"/>
    </row>
    <row r="314" spans="1:8" s="162" customFormat="1" ht="15" x14ac:dyDescent="0.25">
      <c r="A314" s="345"/>
      <c r="B314" s="346"/>
      <c r="C314" s="172"/>
      <c r="D314" s="167"/>
      <c r="E314" s="172"/>
      <c r="F314" s="315"/>
    </row>
    <row r="315" spans="1:8" s="155" customFormat="1" ht="75" x14ac:dyDescent="0.25">
      <c r="A315" s="347"/>
      <c r="B315" s="268" t="s">
        <v>605</v>
      </c>
      <c r="C315" s="349"/>
      <c r="D315" s="350"/>
      <c r="E315" s="349"/>
      <c r="F315" s="351"/>
    </row>
    <row r="316" spans="1:8" s="155" customFormat="1" ht="15" x14ac:dyDescent="0.25">
      <c r="A316" s="347" t="s">
        <v>514</v>
      </c>
      <c r="B316" s="352" t="s">
        <v>494</v>
      </c>
      <c r="C316" s="349"/>
      <c r="D316" s="350"/>
      <c r="E316" s="349"/>
      <c r="F316" s="351"/>
    </row>
    <row r="317" spans="1:8" s="162" customFormat="1" ht="15" x14ac:dyDescent="0.25">
      <c r="A317" s="345"/>
      <c r="B317" s="348" t="s">
        <v>495</v>
      </c>
      <c r="C317" s="172"/>
      <c r="D317" s="167"/>
      <c r="E317" s="172"/>
      <c r="F317" s="315"/>
    </row>
    <row r="318" spans="1:8" s="162" customFormat="1" ht="15" x14ac:dyDescent="0.25">
      <c r="A318" s="343"/>
      <c r="B318" s="348" t="s">
        <v>496</v>
      </c>
      <c r="C318" s="172"/>
      <c r="D318" s="167"/>
      <c r="E318" s="172"/>
      <c r="F318" s="315"/>
    </row>
    <row r="319" spans="1:8" s="162" customFormat="1" ht="15" x14ac:dyDescent="0.25">
      <c r="A319" s="343" t="s">
        <v>497</v>
      </c>
      <c r="B319" s="348"/>
      <c r="C319" s="178" t="s">
        <v>2</v>
      </c>
      <c r="D319" s="178">
        <v>5</v>
      </c>
      <c r="E319" s="179"/>
      <c r="F319" s="174">
        <f>D319*E319</f>
        <v>0</v>
      </c>
    </row>
    <row r="320" spans="1:8" s="162" customFormat="1" ht="15" x14ac:dyDescent="0.25">
      <c r="A320" s="343"/>
      <c r="B320" s="172"/>
      <c r="C320" s="178"/>
      <c r="D320" s="178"/>
      <c r="E320" s="179"/>
      <c r="F320" s="174"/>
    </row>
    <row r="321" spans="1:6" s="162" customFormat="1" ht="15" x14ac:dyDescent="0.25">
      <c r="A321" s="343"/>
      <c r="B321" s="353" t="s">
        <v>498</v>
      </c>
      <c r="C321" s="172"/>
      <c r="D321" s="167"/>
      <c r="E321" s="172"/>
      <c r="F321" s="315"/>
    </row>
    <row r="322" spans="1:6" s="162" customFormat="1" ht="15" x14ac:dyDescent="0.25">
      <c r="A322" s="343"/>
      <c r="B322" s="260"/>
      <c r="C322" s="172"/>
      <c r="D322" s="167"/>
      <c r="E322" s="172"/>
      <c r="F322" s="315"/>
    </row>
    <row r="323" spans="1:6" s="162" customFormat="1" ht="45" x14ac:dyDescent="0.25">
      <c r="A323" s="343" t="s">
        <v>515</v>
      </c>
      <c r="B323" s="381" t="s">
        <v>606</v>
      </c>
      <c r="C323" s="172"/>
      <c r="D323" s="167"/>
      <c r="E323" s="172"/>
      <c r="F323" s="315"/>
    </row>
    <row r="324" spans="1:6" s="162" customFormat="1" ht="15" x14ac:dyDescent="0.25">
      <c r="A324" s="343"/>
      <c r="B324" s="260"/>
      <c r="C324" s="354" t="s">
        <v>2</v>
      </c>
      <c r="D324" s="354">
        <v>1</v>
      </c>
      <c r="E324" s="355"/>
      <c r="F324" s="356">
        <f>D324*E324</f>
        <v>0</v>
      </c>
    </row>
    <row r="325" spans="1:6" s="162" customFormat="1" ht="15" x14ac:dyDescent="0.25">
      <c r="A325" s="343"/>
      <c r="B325" s="260"/>
      <c r="C325" s="172"/>
      <c r="D325" s="167"/>
      <c r="E325" s="172"/>
      <c r="F325" s="315"/>
    </row>
    <row r="326" spans="1:6" s="162" customFormat="1" ht="45" x14ac:dyDescent="0.25">
      <c r="A326" s="343" t="s">
        <v>516</v>
      </c>
      <c r="B326" s="381" t="s">
        <v>607</v>
      </c>
      <c r="C326" s="178"/>
      <c r="D326" s="178"/>
      <c r="E326" s="179"/>
      <c r="F326" s="174"/>
    </row>
    <row r="327" spans="1:6" s="162" customFormat="1" ht="15" x14ac:dyDescent="0.25">
      <c r="A327" s="343"/>
      <c r="C327" s="172"/>
      <c r="D327" s="167"/>
      <c r="E327" s="172"/>
      <c r="F327" s="315"/>
    </row>
    <row r="328" spans="1:6" s="162" customFormat="1" ht="15" x14ac:dyDescent="0.25">
      <c r="A328" s="343"/>
      <c r="B328" s="260" t="s">
        <v>499</v>
      </c>
      <c r="C328" s="172"/>
      <c r="D328" s="167"/>
      <c r="E328" s="172"/>
      <c r="F328" s="315"/>
    </row>
    <row r="329" spans="1:6" s="162" customFormat="1" ht="15" x14ac:dyDescent="0.25">
      <c r="A329" s="343"/>
      <c r="B329" s="260"/>
      <c r="C329" s="354" t="s">
        <v>2</v>
      </c>
      <c r="D329" s="354">
        <v>5</v>
      </c>
      <c r="E329" s="355"/>
      <c r="F329" s="356">
        <f>D329*E329</f>
        <v>0</v>
      </c>
    </row>
    <row r="330" spans="1:6" s="162" customFormat="1" ht="15" x14ac:dyDescent="0.25">
      <c r="A330" s="343"/>
      <c r="B330" s="260"/>
      <c r="C330" s="354"/>
      <c r="D330" s="354"/>
      <c r="E330" s="355"/>
      <c r="F330" s="356"/>
    </row>
    <row r="331" spans="1:6" s="162" customFormat="1" ht="15" x14ac:dyDescent="0.25">
      <c r="A331" s="343"/>
      <c r="B331" s="260"/>
      <c r="C331" s="354"/>
      <c r="D331" s="354"/>
      <c r="E331" s="355"/>
      <c r="F331" s="356"/>
    </row>
    <row r="332" spans="1:6" s="162" customFormat="1" ht="105" x14ac:dyDescent="0.25">
      <c r="A332" s="343" t="s">
        <v>517</v>
      </c>
      <c r="B332" s="381" t="s">
        <v>608</v>
      </c>
      <c r="C332" s="354"/>
      <c r="D332" s="354"/>
      <c r="E332" s="355"/>
      <c r="F332" s="356"/>
    </row>
    <row r="333" spans="1:6" s="162" customFormat="1" ht="15" x14ac:dyDescent="0.25">
      <c r="A333" s="343"/>
      <c r="B333" s="260"/>
      <c r="C333" s="354"/>
      <c r="D333" s="354"/>
      <c r="E333" s="355"/>
      <c r="F333" s="356"/>
    </row>
    <row r="334" spans="1:6" s="162" customFormat="1" ht="15" x14ac:dyDescent="0.25">
      <c r="B334" s="353" t="s">
        <v>500</v>
      </c>
      <c r="C334" s="354"/>
      <c r="D334" s="354"/>
      <c r="E334" s="355"/>
      <c r="F334" s="356"/>
    </row>
    <row r="335" spans="1:6" s="162" customFormat="1" ht="15" x14ac:dyDescent="0.25">
      <c r="A335" s="343"/>
      <c r="B335" s="260" t="s">
        <v>501</v>
      </c>
      <c r="C335" s="354"/>
      <c r="D335" s="354"/>
      <c r="E335" s="355"/>
      <c r="F335" s="356"/>
    </row>
    <row r="336" spans="1:6" s="162" customFormat="1" ht="15" x14ac:dyDescent="0.25">
      <c r="A336" s="343"/>
      <c r="B336" s="260"/>
      <c r="C336" s="354" t="s">
        <v>2</v>
      </c>
      <c r="D336" s="354">
        <v>69</v>
      </c>
      <c r="E336" s="355"/>
      <c r="F336" s="356">
        <f>D336*E336</f>
        <v>0</v>
      </c>
    </row>
    <row r="337" spans="1:6" s="162" customFormat="1" ht="15" x14ac:dyDescent="0.25">
      <c r="A337" s="343"/>
      <c r="B337" s="260"/>
      <c r="C337" s="354"/>
      <c r="D337" s="354"/>
      <c r="E337" s="355"/>
      <c r="F337" s="356"/>
    </row>
    <row r="338" spans="1:6" s="162" customFormat="1" ht="45" x14ac:dyDescent="0.25">
      <c r="A338" s="343" t="s">
        <v>518</v>
      </c>
      <c r="B338" s="357" t="s">
        <v>609</v>
      </c>
      <c r="C338" s="354" t="s">
        <v>2</v>
      </c>
      <c r="D338" s="354">
        <v>1</v>
      </c>
      <c r="E338" s="355"/>
      <c r="F338" s="356">
        <f>D338*E338</f>
        <v>0</v>
      </c>
    </row>
    <row r="339" spans="1:6" s="162" customFormat="1" ht="15" x14ac:dyDescent="0.25">
      <c r="A339" s="343"/>
      <c r="B339" s="358"/>
      <c r="C339" s="354"/>
      <c r="D339" s="354"/>
      <c r="E339" s="355"/>
      <c r="F339" s="356"/>
    </row>
    <row r="340" spans="1:6" s="162" customFormat="1" ht="60" x14ac:dyDescent="0.25">
      <c r="A340" s="343" t="s">
        <v>519</v>
      </c>
      <c r="B340" s="381" t="s">
        <v>610</v>
      </c>
      <c r="C340" s="354" t="s">
        <v>2</v>
      </c>
      <c r="D340" s="354">
        <v>69</v>
      </c>
      <c r="E340" s="355"/>
      <c r="F340" s="356">
        <f>D340*E340</f>
        <v>0</v>
      </c>
    </row>
    <row r="341" spans="1:6" s="162" customFormat="1" ht="12.75" customHeight="1" x14ac:dyDescent="0.25">
      <c r="A341" s="343"/>
      <c r="B341" s="260"/>
      <c r="C341" s="354"/>
      <c r="D341" s="354"/>
      <c r="E341" s="355"/>
      <c r="F341" s="356"/>
    </row>
    <row r="342" spans="1:6" s="162" customFormat="1" ht="12.75" customHeight="1" x14ac:dyDescent="0.25">
      <c r="A342" s="343"/>
      <c r="B342" s="260"/>
      <c r="C342" s="354"/>
      <c r="D342" s="354"/>
      <c r="E342" s="355"/>
      <c r="F342" s="356"/>
    </row>
    <row r="343" spans="1:6" s="162" customFormat="1" ht="75" x14ac:dyDescent="0.25">
      <c r="A343" s="343" t="s">
        <v>520</v>
      </c>
      <c r="B343" s="381" t="s">
        <v>611</v>
      </c>
      <c r="C343" s="354"/>
      <c r="D343" s="354"/>
      <c r="E343" s="355"/>
      <c r="F343" s="356"/>
    </row>
    <row r="344" spans="1:6" s="162" customFormat="1" ht="15" x14ac:dyDescent="0.25">
      <c r="A344" s="343"/>
      <c r="B344" s="162" t="s">
        <v>502</v>
      </c>
      <c r="C344" s="354"/>
      <c r="D344" s="354"/>
      <c r="E344" s="355"/>
      <c r="F344" s="356"/>
    </row>
    <row r="345" spans="1:6" s="162" customFormat="1" ht="12.75" customHeight="1" x14ac:dyDescent="0.25">
      <c r="A345" s="343"/>
      <c r="B345" s="260"/>
      <c r="C345" s="354" t="s">
        <v>2</v>
      </c>
      <c r="D345" s="354">
        <v>1</v>
      </c>
      <c r="E345" s="355"/>
      <c r="F345" s="356">
        <f>D345*E345</f>
        <v>0</v>
      </c>
    </row>
    <row r="346" spans="1:6" s="162" customFormat="1" ht="12.75" customHeight="1" x14ac:dyDescent="0.25">
      <c r="A346" s="343"/>
      <c r="B346" s="260"/>
      <c r="C346" s="354"/>
      <c r="D346" s="354"/>
      <c r="E346" s="355"/>
      <c r="F346" s="356"/>
    </row>
    <row r="347" spans="1:6" s="162" customFormat="1" ht="60" x14ac:dyDescent="0.25">
      <c r="A347" s="343" t="s">
        <v>521</v>
      </c>
      <c r="B347" s="381" t="s">
        <v>612</v>
      </c>
      <c r="C347" s="354"/>
      <c r="D347" s="354"/>
      <c r="E347" s="355"/>
      <c r="F347" s="356"/>
    </row>
    <row r="348" spans="1:6" s="162" customFormat="1" ht="15" x14ac:dyDescent="0.25">
      <c r="A348" s="343"/>
      <c r="B348" s="260"/>
      <c r="C348" s="354" t="s">
        <v>2</v>
      </c>
      <c r="D348" s="354">
        <v>1</v>
      </c>
      <c r="E348" s="355"/>
      <c r="F348" s="356">
        <f>D348*E348</f>
        <v>0</v>
      </c>
    </row>
    <row r="349" spans="1:6" s="162" customFormat="1" ht="15" x14ac:dyDescent="0.25">
      <c r="A349" s="343"/>
      <c r="B349" s="260"/>
      <c r="C349" s="354"/>
      <c r="D349" s="354"/>
      <c r="E349" s="355"/>
      <c r="F349" s="356"/>
    </row>
    <row r="350" spans="1:6" s="162" customFormat="1" ht="15" x14ac:dyDescent="0.25">
      <c r="A350" s="343" t="s">
        <v>522</v>
      </c>
      <c r="B350" s="353" t="s">
        <v>503</v>
      </c>
      <c r="C350" s="260"/>
      <c r="D350" s="354"/>
      <c r="E350" s="354"/>
      <c r="F350" s="359"/>
    </row>
    <row r="351" spans="1:6" s="162" customFormat="1" ht="75" x14ac:dyDescent="0.25">
      <c r="A351" s="343"/>
      <c r="B351" s="381" t="s">
        <v>613</v>
      </c>
      <c r="C351" s="260"/>
      <c r="D351" s="354"/>
      <c r="E351" s="354"/>
      <c r="F351" s="359"/>
    </row>
    <row r="352" spans="1:6" s="162" customFormat="1" ht="15" x14ac:dyDescent="0.25">
      <c r="A352" s="343"/>
      <c r="B352" s="260"/>
      <c r="C352" s="260"/>
      <c r="D352" s="354"/>
      <c r="E352" s="354"/>
      <c r="F352" s="359"/>
    </row>
    <row r="353" spans="1:8" s="162" customFormat="1" ht="15" x14ac:dyDescent="0.25">
      <c r="A353" s="343"/>
      <c r="B353" s="260" t="s">
        <v>504</v>
      </c>
      <c r="C353" s="260"/>
      <c r="D353" s="354"/>
      <c r="E353" s="354"/>
      <c r="F353" s="359"/>
    </row>
    <row r="354" spans="1:8" s="162" customFormat="1" ht="15" x14ac:dyDescent="0.25">
      <c r="A354" s="343"/>
      <c r="C354" s="354" t="s">
        <v>2</v>
      </c>
      <c r="D354" s="354">
        <v>69</v>
      </c>
      <c r="E354" s="355"/>
      <c r="F354" s="356">
        <f>D354*E354</f>
        <v>0</v>
      </c>
    </row>
    <row r="355" spans="1:8" s="162" customFormat="1" ht="15" x14ac:dyDescent="0.25">
      <c r="A355" s="343"/>
      <c r="B355" s="260"/>
      <c r="C355" s="260"/>
      <c r="D355" s="354"/>
      <c r="E355" s="354"/>
      <c r="F355" s="359"/>
    </row>
    <row r="356" spans="1:8" s="162" customFormat="1" ht="15" x14ac:dyDescent="0.25">
      <c r="A356" s="343" t="s">
        <v>523</v>
      </c>
      <c r="B356" s="353" t="s">
        <v>505</v>
      </c>
      <c r="C356" s="260"/>
      <c r="D356" s="354"/>
      <c r="E356" s="354"/>
      <c r="F356" s="359"/>
    </row>
    <row r="357" spans="1:8" s="162" customFormat="1" ht="60" x14ac:dyDescent="0.25">
      <c r="A357" s="343"/>
      <c r="B357" s="381" t="s">
        <v>614</v>
      </c>
      <c r="C357" s="354" t="s">
        <v>2</v>
      </c>
      <c r="D357" s="354">
        <v>1</v>
      </c>
      <c r="E357" s="355"/>
      <c r="F357" s="356">
        <f>D357*E357</f>
        <v>0</v>
      </c>
    </row>
    <row r="358" spans="1:8" s="162" customFormat="1" ht="15" x14ac:dyDescent="0.25">
      <c r="A358" s="343"/>
      <c r="B358" s="260"/>
      <c r="C358" s="260"/>
      <c r="D358" s="354"/>
      <c r="E358" s="354"/>
      <c r="F358" s="359"/>
    </row>
    <row r="359" spans="1:8" s="162" customFormat="1" ht="15" x14ac:dyDescent="0.25">
      <c r="A359" s="343" t="s">
        <v>524</v>
      </c>
      <c r="B359" s="353" t="s">
        <v>506</v>
      </c>
      <c r="C359" s="260"/>
      <c r="D359" s="354"/>
      <c r="E359" s="354"/>
      <c r="F359" s="359"/>
    </row>
    <row r="360" spans="1:8" s="162" customFormat="1" ht="75.75" customHeight="1" x14ac:dyDescent="0.25">
      <c r="A360" s="343"/>
      <c r="B360" s="381" t="s">
        <v>615</v>
      </c>
      <c r="C360" s="354" t="s">
        <v>2</v>
      </c>
      <c r="D360" s="354">
        <v>5</v>
      </c>
      <c r="E360" s="355"/>
      <c r="F360" s="356">
        <f>D360*E360</f>
        <v>0</v>
      </c>
    </row>
    <row r="361" spans="1:8" s="162" customFormat="1" ht="15" x14ac:dyDescent="0.25">
      <c r="A361" s="343"/>
      <c r="B361" s="260"/>
      <c r="C361" s="354"/>
      <c r="D361" s="354"/>
      <c r="E361" s="355"/>
      <c r="F361" s="356"/>
    </row>
    <row r="362" spans="1:8" s="113" customFormat="1" ht="45" x14ac:dyDescent="0.25">
      <c r="A362" s="360" t="s">
        <v>525</v>
      </c>
      <c r="B362" s="361" t="s">
        <v>616</v>
      </c>
      <c r="C362" s="362"/>
      <c r="D362" s="362"/>
      <c r="E362" s="363"/>
      <c r="F362" s="364"/>
      <c r="H362" s="365"/>
    </row>
    <row r="363" spans="1:8" s="113" customFormat="1" ht="15" x14ac:dyDescent="0.25">
      <c r="A363" s="366"/>
      <c r="B363" s="367" t="s">
        <v>507</v>
      </c>
      <c r="C363" s="368" t="s">
        <v>126</v>
      </c>
      <c r="D363" s="369">
        <v>280</v>
      </c>
      <c r="E363" s="370"/>
      <c r="F363" s="364">
        <f t="shared" ref="F363:F369" si="0">D363*E363</f>
        <v>0</v>
      </c>
      <c r="H363" s="365"/>
    </row>
    <row r="364" spans="1:8" s="113" customFormat="1" ht="15" x14ac:dyDescent="0.25">
      <c r="A364" s="366"/>
      <c r="B364" s="367" t="s">
        <v>508</v>
      </c>
      <c r="C364" s="368" t="s">
        <v>126</v>
      </c>
      <c r="D364" s="369">
        <v>280</v>
      </c>
      <c r="E364" s="370"/>
      <c r="F364" s="364">
        <f t="shared" si="0"/>
        <v>0</v>
      </c>
      <c r="G364" s="371"/>
      <c r="H364" s="365"/>
    </row>
    <row r="365" spans="1:8" s="113" customFormat="1" ht="15" x14ac:dyDescent="0.25">
      <c r="A365" s="366"/>
      <c r="B365" s="367" t="s">
        <v>509</v>
      </c>
      <c r="C365" s="368" t="s">
        <v>126</v>
      </c>
      <c r="D365" s="369">
        <v>490</v>
      </c>
      <c r="E365" s="370"/>
      <c r="F365" s="364">
        <f t="shared" si="0"/>
        <v>0</v>
      </c>
      <c r="G365" s="371"/>
      <c r="H365" s="365"/>
    </row>
    <row r="366" spans="1:8" s="113" customFormat="1" ht="15" x14ac:dyDescent="0.25">
      <c r="A366" s="366"/>
      <c r="B366" s="367" t="s">
        <v>510</v>
      </c>
      <c r="C366" s="368" t="s">
        <v>126</v>
      </c>
      <c r="D366" s="369">
        <v>600</v>
      </c>
      <c r="E366" s="370"/>
      <c r="F366" s="364">
        <f t="shared" si="0"/>
        <v>0</v>
      </c>
      <c r="G366" s="371"/>
      <c r="H366" s="365"/>
    </row>
    <row r="367" spans="1:8" s="162" customFormat="1" ht="15" x14ac:dyDescent="0.25">
      <c r="A367" s="343"/>
      <c r="B367" s="367" t="s">
        <v>511</v>
      </c>
      <c r="C367" s="368" t="s">
        <v>126</v>
      </c>
      <c r="D367" s="369">
        <v>160</v>
      </c>
      <c r="E367" s="370"/>
      <c r="F367" s="364">
        <f t="shared" si="0"/>
        <v>0</v>
      </c>
    </row>
    <row r="368" spans="1:8" s="162" customFormat="1" ht="15" x14ac:dyDescent="0.25">
      <c r="A368" s="343"/>
      <c r="B368" s="367" t="s">
        <v>512</v>
      </c>
      <c r="C368" s="368" t="s">
        <v>126</v>
      </c>
      <c r="D368" s="369">
        <v>160</v>
      </c>
      <c r="E368" s="370"/>
      <c r="F368" s="364">
        <f t="shared" si="0"/>
        <v>0</v>
      </c>
    </row>
    <row r="369" spans="1:8" s="162" customFormat="1" ht="30" x14ac:dyDescent="0.25">
      <c r="A369" s="343"/>
      <c r="B369" s="383" t="s">
        <v>546</v>
      </c>
      <c r="C369" s="368" t="s">
        <v>126</v>
      </c>
      <c r="D369" s="369">
        <v>500</v>
      </c>
      <c r="E369" s="370"/>
      <c r="F369" s="364">
        <f t="shared" si="0"/>
        <v>0</v>
      </c>
    </row>
    <row r="370" spans="1:8" s="162" customFormat="1" ht="15" x14ac:dyDescent="0.25">
      <c r="A370" s="343"/>
      <c r="B370" s="367"/>
      <c r="C370" s="368"/>
      <c r="D370" s="369"/>
      <c r="E370" s="370"/>
      <c r="F370" s="364"/>
    </row>
    <row r="371" spans="1:8" s="162" customFormat="1" ht="45" x14ac:dyDescent="0.25">
      <c r="A371" s="343" t="s">
        <v>526</v>
      </c>
      <c r="B371" s="384" t="s">
        <v>617</v>
      </c>
      <c r="C371" s="178" t="s">
        <v>375</v>
      </c>
      <c r="D371" s="178">
        <v>250</v>
      </c>
      <c r="E371" s="179"/>
      <c r="F371" s="174">
        <f>D371*E371</f>
        <v>0</v>
      </c>
    </row>
    <row r="372" spans="1:8" s="162" customFormat="1" ht="15" x14ac:dyDescent="0.25">
      <c r="A372" s="372"/>
      <c r="B372" s="373"/>
      <c r="C372" s="374"/>
      <c r="D372" s="374"/>
      <c r="E372" s="375"/>
      <c r="F372" s="376"/>
    </row>
    <row r="373" spans="1:8" s="162" customFormat="1" ht="15" x14ac:dyDescent="0.25">
      <c r="A373" s="377"/>
      <c r="D373" s="313"/>
    </row>
    <row r="374" spans="1:8" s="162" customFormat="1" ht="15" x14ac:dyDescent="0.25">
      <c r="A374" s="378"/>
      <c r="B374" s="270" t="s">
        <v>529</v>
      </c>
      <c r="C374" s="271"/>
      <c r="D374" s="271"/>
      <c r="E374" s="272"/>
      <c r="F374" s="201">
        <f>SUM(F297:F373)</f>
        <v>0</v>
      </c>
      <c r="G374" s="379"/>
      <c r="H374" s="379"/>
    </row>
    <row r="375" spans="1:8" s="155" customFormat="1" ht="15" x14ac:dyDescent="0.25">
      <c r="A375" s="302"/>
      <c r="B375" s="303"/>
      <c r="C375" s="303"/>
      <c r="D375" s="303"/>
      <c r="E375" s="304"/>
      <c r="F375" s="305"/>
    </row>
    <row r="376" spans="1:8" s="155" customFormat="1" ht="15" x14ac:dyDescent="0.25">
      <c r="A376" s="302"/>
      <c r="B376" s="303"/>
      <c r="C376" s="303"/>
      <c r="D376" s="303"/>
      <c r="E376" s="304"/>
      <c r="F376" s="305"/>
    </row>
    <row r="377" spans="1:8" s="155" customFormat="1" ht="15" x14ac:dyDescent="0.25">
      <c r="A377" s="451" t="s">
        <v>127</v>
      </c>
      <c r="B377" s="452"/>
      <c r="C377" s="452"/>
      <c r="D377" s="452"/>
      <c r="E377" s="452"/>
      <c r="F377" s="453"/>
    </row>
    <row r="378" spans="1:8" s="155" customFormat="1" ht="15" x14ac:dyDescent="0.25">
      <c r="A378" s="281"/>
      <c r="B378" s="282"/>
      <c r="C378" s="283"/>
      <c r="D378" s="284"/>
      <c r="E378" s="176"/>
      <c r="F378" s="176"/>
    </row>
    <row r="379" spans="1:8" s="155" customFormat="1" ht="15" x14ac:dyDescent="0.25">
      <c r="A379" s="306" t="s">
        <v>16</v>
      </c>
      <c r="B379" s="380" t="s">
        <v>530</v>
      </c>
      <c r="C379" s="380"/>
      <c r="D379" s="380"/>
      <c r="E379" s="380"/>
      <c r="F379" s="285">
        <f>F253</f>
        <v>0</v>
      </c>
    </row>
    <row r="380" spans="1:8" s="155" customFormat="1" ht="15" x14ac:dyDescent="0.25">
      <c r="A380" s="306" t="s">
        <v>32</v>
      </c>
      <c r="B380" s="380" t="s">
        <v>531</v>
      </c>
      <c r="C380" s="380"/>
      <c r="D380" s="380"/>
      <c r="E380" s="380"/>
      <c r="F380" s="285">
        <f>F289</f>
        <v>0</v>
      </c>
    </row>
    <row r="381" spans="1:8" s="155" customFormat="1" ht="15" x14ac:dyDescent="0.25">
      <c r="A381" s="306" t="s">
        <v>66</v>
      </c>
      <c r="B381" s="380" t="s">
        <v>532</v>
      </c>
      <c r="C381" s="380"/>
      <c r="D381" s="380"/>
      <c r="E381" s="380"/>
      <c r="F381" s="285">
        <f>F374</f>
        <v>0</v>
      </c>
    </row>
    <row r="382" spans="1:8" s="155" customFormat="1" ht="15" x14ac:dyDescent="0.25">
      <c r="A382" s="443"/>
      <c r="B382" s="444"/>
      <c r="C382" s="444"/>
      <c r="D382" s="444"/>
      <c r="E382" s="444"/>
      <c r="F382" s="445"/>
    </row>
    <row r="383" spans="1:8" s="155" customFormat="1" ht="15" x14ac:dyDescent="0.25">
      <c r="A383" s="286"/>
      <c r="B383" s="287"/>
      <c r="C383" s="288"/>
      <c r="D383" s="289"/>
      <c r="E383" s="290" t="s">
        <v>128</v>
      </c>
      <c r="F383" s="291">
        <f>SUM(F379:F382)</f>
        <v>0</v>
      </c>
    </row>
    <row r="384" spans="1:8" s="155" customFormat="1" ht="15" x14ac:dyDescent="0.25">
      <c r="A384" s="446"/>
      <c r="B384" s="447"/>
      <c r="C384" s="447"/>
      <c r="D384" s="447"/>
      <c r="E384" s="447"/>
      <c r="F384" s="448"/>
    </row>
    <row r="385" spans="1:6" s="155" customFormat="1" ht="15" x14ac:dyDescent="0.25">
      <c r="A385" s="292"/>
      <c r="B385" s="293"/>
      <c r="C385" s="294"/>
      <c r="D385" s="295"/>
      <c r="E385" s="296" t="s">
        <v>129</v>
      </c>
      <c r="F385" s="297">
        <f>F387-F383</f>
        <v>0</v>
      </c>
    </row>
    <row r="386" spans="1:6" s="155" customFormat="1" ht="15" x14ac:dyDescent="0.25">
      <c r="A386" s="446"/>
      <c r="B386" s="447"/>
      <c r="C386" s="447"/>
      <c r="D386" s="447"/>
      <c r="E386" s="447"/>
      <c r="F386" s="448"/>
    </row>
    <row r="387" spans="1:6" s="155" customFormat="1" ht="15" x14ac:dyDescent="0.25">
      <c r="A387" s="292"/>
      <c r="B387" s="293"/>
      <c r="C387" s="294"/>
      <c r="D387" s="295"/>
      <c r="E387" s="296" t="s">
        <v>130</v>
      </c>
      <c r="F387" s="297">
        <f>F383*1.25</f>
        <v>0</v>
      </c>
    </row>
    <row r="388" spans="1:6" s="155" customFormat="1" ht="27.75" customHeight="1" x14ac:dyDescent="0.25">
      <c r="A388" s="298"/>
      <c r="B388" s="299"/>
      <c r="C388" s="300"/>
      <c r="D388" s="43"/>
      <c r="E388" s="301"/>
      <c r="F388" s="301"/>
    </row>
    <row r="389" spans="1:6" s="155" customFormat="1" ht="15" x14ac:dyDescent="0.25">
      <c r="A389" s="298"/>
      <c r="B389" s="299"/>
      <c r="C389" s="300"/>
      <c r="D389" s="43"/>
      <c r="E389" s="301"/>
      <c r="F389" s="301"/>
    </row>
    <row r="390" spans="1:6" s="155" customFormat="1" ht="15" x14ac:dyDescent="0.25">
      <c r="A390" s="298"/>
      <c r="B390" s="299"/>
      <c r="C390" s="300"/>
      <c r="D390" s="43"/>
      <c r="E390" s="301"/>
      <c r="F390" s="301"/>
    </row>
    <row r="394" spans="1:6" ht="28.5" customHeight="1" x14ac:dyDescent="0.2"/>
    <row r="397" spans="1:6" ht="28.5" customHeight="1" x14ac:dyDescent="0.2"/>
    <row r="400" spans="1:6" ht="54" customHeight="1" x14ac:dyDescent="0.2"/>
    <row r="402" ht="40.5" customHeight="1" x14ac:dyDescent="0.2"/>
  </sheetData>
  <mergeCells count="12">
    <mergeCell ref="A382:F382"/>
    <mergeCell ref="A384:F384"/>
    <mergeCell ref="A386:F386"/>
    <mergeCell ref="B254:D254"/>
    <mergeCell ref="A377:F377"/>
    <mergeCell ref="M10:U10"/>
    <mergeCell ref="B73:E73"/>
    <mergeCell ref="B255:F255"/>
    <mergeCell ref="B291:F291"/>
    <mergeCell ref="A2:F3"/>
    <mergeCell ref="A5:F5"/>
    <mergeCell ref="B7:F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tabSelected="1" workbookViewId="0">
      <selection activeCell="C13" sqref="C13"/>
    </sheetView>
  </sheetViews>
  <sheetFormatPr defaultRowHeight="15" x14ac:dyDescent="0.25"/>
  <cols>
    <col min="2" max="2" width="40.85546875" customWidth="1"/>
    <col min="3" max="3" width="21.5703125" customWidth="1"/>
    <col min="4" max="4" width="12.7109375" bestFit="1" customWidth="1"/>
    <col min="7" max="7" width="12.7109375" bestFit="1" customWidth="1"/>
  </cols>
  <sheetData>
    <row r="1" spans="1:7" ht="15.75" thickBot="1" x14ac:dyDescent="0.3">
      <c r="A1" s="454" t="s">
        <v>131</v>
      </c>
      <c r="B1" s="459"/>
      <c r="C1" s="459"/>
      <c r="D1" s="459"/>
      <c r="E1" s="459"/>
      <c r="F1" s="455"/>
    </row>
    <row r="2" spans="1:7" x14ac:dyDescent="0.25">
      <c r="A2" s="93" t="s">
        <v>16</v>
      </c>
      <c r="B2" s="94" t="s">
        <v>132</v>
      </c>
      <c r="C2" s="460">
        <f>'GR. OBR. RADOVI'!C357:F357</f>
        <v>0</v>
      </c>
      <c r="D2" s="461"/>
      <c r="E2" s="461"/>
      <c r="F2" s="462"/>
    </row>
    <row r="3" spans="1:7" ht="15.75" thickBot="1" x14ac:dyDescent="0.3">
      <c r="A3" s="93" t="s">
        <v>32</v>
      </c>
      <c r="B3" s="94" t="s">
        <v>141</v>
      </c>
      <c r="C3" s="463">
        <f>STROJARSKI!F383</f>
        <v>0</v>
      </c>
      <c r="D3" s="464"/>
      <c r="E3" s="464"/>
      <c r="F3" s="465"/>
      <c r="G3" s="95"/>
    </row>
    <row r="4" spans="1:7" ht="15.75" thickBot="1" x14ac:dyDescent="0.3">
      <c r="A4" s="454" t="s">
        <v>133</v>
      </c>
      <c r="B4" s="455"/>
      <c r="C4" s="466">
        <f>SUM(C2:F3)</f>
        <v>0</v>
      </c>
      <c r="D4" s="467"/>
      <c r="E4" s="467"/>
      <c r="F4" s="468"/>
    </row>
    <row r="5" spans="1:7" ht="15.75" thickBot="1" x14ac:dyDescent="0.3">
      <c r="A5" s="469" t="s">
        <v>48</v>
      </c>
      <c r="B5" s="470"/>
      <c r="C5" s="471">
        <f>C4*0.25</f>
        <v>0</v>
      </c>
      <c r="D5" s="472"/>
      <c r="E5" s="472"/>
      <c r="F5" s="473"/>
    </row>
    <row r="6" spans="1:7" ht="15.75" thickBot="1" x14ac:dyDescent="0.3">
      <c r="A6" s="454" t="s">
        <v>49</v>
      </c>
      <c r="B6" s="455"/>
      <c r="C6" s="456">
        <f>C4+C5</f>
        <v>0</v>
      </c>
      <c r="D6" s="457"/>
      <c r="E6" s="457"/>
      <c r="F6" s="458"/>
    </row>
    <row r="10" spans="1:7" x14ac:dyDescent="0.25">
      <c r="C10" s="95"/>
    </row>
    <row r="15" spans="1:7" x14ac:dyDescent="0.25">
      <c r="D15" s="95"/>
    </row>
  </sheetData>
  <mergeCells count="9">
    <mergeCell ref="A6:B6"/>
    <mergeCell ref="C6:F6"/>
    <mergeCell ref="A1:F1"/>
    <mergeCell ref="C2:F2"/>
    <mergeCell ref="C3:F3"/>
    <mergeCell ref="A4:B4"/>
    <mergeCell ref="C4:F4"/>
    <mergeCell ref="A5:B5"/>
    <mergeCell ref="C5: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GR. OBR. RADOVI</vt:lpstr>
      <vt:lpstr>STROJARSKI</vt:lpstr>
      <vt:lpstr>UKUPNO</vt:lpstr>
      <vt:lpstr>'GR. OBR. RADOVI'!Print_Area</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Pc;Branka</dc:creator>
  <cp:lastModifiedBy>DEJAN</cp:lastModifiedBy>
  <cp:lastPrinted>2017-10-24T06:57:50Z</cp:lastPrinted>
  <dcterms:created xsi:type="dcterms:W3CDTF">2015-02-06T18:24:38Z</dcterms:created>
  <dcterms:modified xsi:type="dcterms:W3CDTF">2018-12-19T09:45:19Z</dcterms:modified>
</cp:coreProperties>
</file>